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showInkAnnotation="0"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5-26/d_Iteration/Itération franco/"/>
    </mc:Choice>
  </mc:AlternateContent>
  <xr:revisionPtr revIDLastSave="0" documentId="8_{CD5925EA-E00C-4D7D-B078-EB649DC15369}" xr6:coauthVersionLast="47" xr6:coauthVersionMax="47" xr10:uidLastSave="{00000000-0000-0000-0000-000000000000}"/>
  <bookViews>
    <workbookView xWindow="-120" yWindow="-120" windowWidth="29040" windowHeight="15840" tabRatio="762" activeTab="5" xr2:uid="{00000000-000D-0000-FFFF-FFFF00000000}"/>
  </bookViews>
  <sheets>
    <sheet name="Page sommaire (protégé)" sheetId="4" r:id="rId1"/>
    <sheet name="Allocation &amp; Origine (protégé)" sheetId="6" r:id="rId2"/>
    <sheet name="Détail des coûts" sheetId="1" r:id="rId3"/>
    <sheet name="Explication des écarts" sheetId="3" r:id="rId4"/>
    <sheet name="Part. finan. &amp; Aide totale" sheetId="8" r:id="rId5"/>
    <sheet name="Instructions" sheetId="9" r:id="rId6"/>
  </sheets>
  <definedNames>
    <definedName name="_xlnm.Print_Titles" localSheetId="2">'Détail des coûts'!$13:$13</definedName>
    <definedName name="_xlnm.Print_Titles" localSheetId="0">'Page sommaire (protégé)'!$12:$12</definedName>
    <definedName name="_xlnm.Print_Area" localSheetId="1">'Allocation &amp; Origine (protégé)'!$A$3:$R$50</definedName>
    <definedName name="_xlnm.Print_Area" localSheetId="2">'Détail des coûts'!$A$3:$P$203</definedName>
    <definedName name="_xlnm.Print_Area" localSheetId="3">'Explication des écarts'!$A$1:$E$59</definedName>
    <definedName name="_xlnm.Print_Area" localSheetId="0">'Page sommaire (protégé)'!$A$1:$J$67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203" i="1" l="1"/>
  <c r="AA203" i="1"/>
  <c r="Z203" i="1"/>
  <c r="Y203" i="1"/>
  <c r="W203" i="1"/>
  <c r="V203" i="1"/>
  <c r="U203" i="1"/>
  <c r="T203" i="1"/>
  <c r="S203" i="1"/>
  <c r="R203" i="1"/>
  <c r="H203" i="1"/>
  <c r="G203" i="1"/>
  <c r="F203" i="1"/>
  <c r="E203" i="1"/>
  <c r="C203" i="1"/>
  <c r="F142" i="1"/>
  <c r="E142" i="1"/>
  <c r="C142" i="1"/>
  <c r="AB67" i="1"/>
  <c r="Z67" i="1"/>
  <c r="Y67" i="1"/>
  <c r="W67" i="1"/>
  <c r="V67" i="1"/>
  <c r="U67" i="1"/>
  <c r="T67" i="1"/>
  <c r="S67" i="1"/>
  <c r="R67" i="1"/>
  <c r="P67" i="1"/>
  <c r="M67" i="1"/>
  <c r="L67" i="1"/>
  <c r="I67" i="1"/>
  <c r="G67" i="1"/>
  <c r="AA67" i="1" s="1"/>
  <c r="C10" i="4"/>
  <c r="H63" i="8"/>
  <c r="H67" i="1" l="1"/>
  <c r="G74" i="8"/>
  <c r="H72" i="8"/>
  <c r="H71" i="8"/>
  <c r="H70" i="8"/>
  <c r="H69" i="8"/>
  <c r="H68" i="8"/>
  <c r="H67" i="8"/>
  <c r="H65" i="8"/>
  <c r="H64" i="8"/>
  <c r="P200" i="1" l="1"/>
  <c r="M200" i="1"/>
  <c r="L200" i="1"/>
  <c r="P198" i="1"/>
  <c r="L198" i="1"/>
  <c r="P193" i="1"/>
  <c r="M193" i="1"/>
  <c r="L193" i="1"/>
  <c r="P192" i="1"/>
  <c r="M192" i="1"/>
  <c r="L192" i="1"/>
  <c r="P191" i="1"/>
  <c r="M191" i="1"/>
  <c r="L191" i="1"/>
  <c r="P190" i="1"/>
  <c r="M190" i="1"/>
  <c r="L190" i="1"/>
  <c r="P188" i="1"/>
  <c r="M188" i="1"/>
  <c r="L188" i="1"/>
  <c r="P187" i="1"/>
  <c r="M187" i="1"/>
  <c r="L187" i="1"/>
  <c r="P186" i="1"/>
  <c r="M186" i="1"/>
  <c r="L186" i="1"/>
  <c r="P178" i="1"/>
  <c r="M178" i="1"/>
  <c r="L178" i="1"/>
  <c r="P177" i="1"/>
  <c r="M177" i="1"/>
  <c r="L177" i="1"/>
  <c r="P176" i="1"/>
  <c r="M176" i="1"/>
  <c r="L176" i="1"/>
  <c r="P175" i="1"/>
  <c r="M175" i="1"/>
  <c r="L175" i="1"/>
  <c r="P174" i="1"/>
  <c r="M174" i="1"/>
  <c r="L174" i="1"/>
  <c r="P173" i="1"/>
  <c r="M173" i="1"/>
  <c r="L173" i="1"/>
  <c r="P172" i="1"/>
  <c r="M172" i="1"/>
  <c r="L172" i="1"/>
  <c r="P171" i="1"/>
  <c r="M171" i="1"/>
  <c r="L171" i="1"/>
  <c r="P170" i="1"/>
  <c r="M170" i="1"/>
  <c r="L170" i="1"/>
  <c r="P169" i="1"/>
  <c r="M169" i="1"/>
  <c r="L169" i="1"/>
  <c r="P168" i="1"/>
  <c r="M168" i="1"/>
  <c r="L168" i="1"/>
  <c r="P167" i="1"/>
  <c r="M167" i="1"/>
  <c r="L167" i="1"/>
  <c r="P166" i="1"/>
  <c r="M166" i="1"/>
  <c r="L166" i="1"/>
  <c r="P165" i="1"/>
  <c r="M165" i="1"/>
  <c r="L165" i="1"/>
  <c r="P164" i="1"/>
  <c r="M164" i="1"/>
  <c r="L164" i="1"/>
  <c r="P163" i="1"/>
  <c r="M163" i="1"/>
  <c r="L163" i="1"/>
  <c r="P162" i="1"/>
  <c r="M162" i="1"/>
  <c r="L162" i="1"/>
  <c r="P157" i="1"/>
  <c r="M157" i="1"/>
  <c r="L157" i="1"/>
  <c r="P156" i="1"/>
  <c r="M156" i="1"/>
  <c r="L156" i="1"/>
  <c r="P155" i="1"/>
  <c r="M155" i="1"/>
  <c r="L155" i="1"/>
  <c r="P154" i="1"/>
  <c r="M154" i="1"/>
  <c r="L154" i="1"/>
  <c r="P153" i="1"/>
  <c r="M153" i="1"/>
  <c r="L153" i="1"/>
  <c r="P152" i="1"/>
  <c r="M152" i="1"/>
  <c r="L152" i="1"/>
  <c r="P151" i="1"/>
  <c r="M151" i="1"/>
  <c r="L151" i="1"/>
  <c r="P150" i="1"/>
  <c r="M150" i="1"/>
  <c r="L150" i="1"/>
  <c r="P149" i="1"/>
  <c r="M149" i="1"/>
  <c r="L149" i="1"/>
  <c r="P148" i="1"/>
  <c r="M148" i="1"/>
  <c r="L148" i="1"/>
  <c r="P137" i="1"/>
  <c r="M137" i="1"/>
  <c r="L137" i="1"/>
  <c r="P136" i="1"/>
  <c r="M136" i="1"/>
  <c r="L136" i="1"/>
  <c r="P135" i="1"/>
  <c r="M135" i="1"/>
  <c r="L135" i="1"/>
  <c r="P134" i="1"/>
  <c r="M134" i="1"/>
  <c r="L134" i="1"/>
  <c r="P133" i="1"/>
  <c r="M133" i="1"/>
  <c r="L133" i="1"/>
  <c r="P132" i="1"/>
  <c r="M132" i="1"/>
  <c r="L132" i="1"/>
  <c r="P131" i="1"/>
  <c r="M131" i="1"/>
  <c r="L131" i="1"/>
  <c r="P130" i="1"/>
  <c r="M130" i="1"/>
  <c r="L130" i="1"/>
  <c r="P129" i="1"/>
  <c r="M129" i="1"/>
  <c r="L129" i="1"/>
  <c r="P128" i="1"/>
  <c r="M128" i="1"/>
  <c r="L128" i="1"/>
  <c r="P127" i="1"/>
  <c r="M127" i="1"/>
  <c r="L127" i="1"/>
  <c r="P126" i="1"/>
  <c r="M126" i="1"/>
  <c r="L126" i="1"/>
  <c r="P125" i="1"/>
  <c r="M125" i="1"/>
  <c r="L125" i="1"/>
  <c r="P121" i="1"/>
  <c r="M121" i="1"/>
  <c r="L121" i="1"/>
  <c r="P120" i="1"/>
  <c r="M120" i="1"/>
  <c r="L120" i="1"/>
  <c r="P119" i="1"/>
  <c r="M119" i="1"/>
  <c r="L119" i="1"/>
  <c r="P118" i="1"/>
  <c r="M118" i="1"/>
  <c r="L118" i="1"/>
  <c r="P117" i="1"/>
  <c r="M117" i="1"/>
  <c r="L117" i="1"/>
  <c r="P116" i="1"/>
  <c r="M116" i="1"/>
  <c r="L116" i="1"/>
  <c r="P115" i="1"/>
  <c r="M115" i="1"/>
  <c r="L115" i="1"/>
  <c r="P114" i="1"/>
  <c r="M114" i="1"/>
  <c r="L114" i="1"/>
  <c r="P113" i="1"/>
  <c r="M113" i="1"/>
  <c r="L113" i="1"/>
  <c r="P106" i="1"/>
  <c r="M106" i="1"/>
  <c r="L106" i="1"/>
  <c r="P105" i="1"/>
  <c r="M105" i="1"/>
  <c r="L105" i="1"/>
  <c r="P104" i="1"/>
  <c r="M104" i="1"/>
  <c r="L104" i="1"/>
  <c r="P103" i="1"/>
  <c r="M103" i="1"/>
  <c r="L103" i="1"/>
  <c r="P102" i="1"/>
  <c r="M102" i="1"/>
  <c r="L102" i="1"/>
  <c r="P101" i="1"/>
  <c r="M101" i="1"/>
  <c r="L101" i="1"/>
  <c r="P100" i="1"/>
  <c r="M100" i="1"/>
  <c r="L100" i="1"/>
  <c r="P99" i="1"/>
  <c r="M99" i="1"/>
  <c r="L99" i="1"/>
  <c r="P98" i="1"/>
  <c r="M98" i="1"/>
  <c r="L98" i="1"/>
  <c r="P94" i="1"/>
  <c r="M94" i="1"/>
  <c r="L94" i="1"/>
  <c r="P93" i="1"/>
  <c r="M93" i="1"/>
  <c r="L93" i="1"/>
  <c r="P92" i="1"/>
  <c r="M92" i="1"/>
  <c r="L92" i="1"/>
  <c r="P88" i="1"/>
  <c r="M88" i="1"/>
  <c r="L88" i="1"/>
  <c r="P87" i="1"/>
  <c r="M87" i="1"/>
  <c r="L87" i="1"/>
  <c r="P86" i="1"/>
  <c r="M86" i="1"/>
  <c r="L86" i="1"/>
  <c r="P85" i="1"/>
  <c r="M85" i="1"/>
  <c r="L85" i="1"/>
  <c r="P81" i="1"/>
  <c r="M81" i="1"/>
  <c r="L81" i="1"/>
  <c r="P80" i="1"/>
  <c r="M80" i="1"/>
  <c r="L80" i="1"/>
  <c r="P79" i="1"/>
  <c r="M79" i="1"/>
  <c r="L79" i="1"/>
  <c r="P78" i="1"/>
  <c r="M78" i="1"/>
  <c r="L78" i="1"/>
  <c r="P77" i="1"/>
  <c r="M77" i="1"/>
  <c r="L77" i="1"/>
  <c r="P76" i="1"/>
  <c r="M76" i="1"/>
  <c r="L76" i="1"/>
  <c r="P75" i="1"/>
  <c r="M75" i="1"/>
  <c r="L75" i="1"/>
  <c r="P74" i="1"/>
  <c r="M74" i="1"/>
  <c r="L74" i="1"/>
  <c r="P73" i="1"/>
  <c r="M73" i="1"/>
  <c r="L73" i="1"/>
  <c r="P69" i="1"/>
  <c r="M69" i="1"/>
  <c r="L69" i="1"/>
  <c r="P68" i="1"/>
  <c r="M68" i="1"/>
  <c r="L68" i="1"/>
  <c r="P66" i="1"/>
  <c r="M66" i="1"/>
  <c r="L66" i="1"/>
  <c r="P65" i="1"/>
  <c r="M65" i="1"/>
  <c r="L65" i="1"/>
  <c r="P64" i="1"/>
  <c r="M64" i="1"/>
  <c r="L64" i="1"/>
  <c r="P63" i="1"/>
  <c r="M63" i="1"/>
  <c r="L63" i="1"/>
  <c r="P62" i="1"/>
  <c r="M62" i="1"/>
  <c r="L62" i="1"/>
  <c r="P58" i="1"/>
  <c r="M58" i="1"/>
  <c r="L58" i="1"/>
  <c r="P57" i="1"/>
  <c r="M57" i="1"/>
  <c r="L57" i="1"/>
  <c r="P56" i="1"/>
  <c r="M56" i="1"/>
  <c r="L56" i="1"/>
  <c r="P55" i="1"/>
  <c r="M55" i="1"/>
  <c r="L55" i="1"/>
  <c r="P54" i="1"/>
  <c r="M54" i="1"/>
  <c r="L54" i="1"/>
  <c r="P53" i="1"/>
  <c r="M53" i="1"/>
  <c r="L53" i="1"/>
  <c r="P52" i="1"/>
  <c r="M52" i="1"/>
  <c r="L52" i="1"/>
  <c r="P51" i="1"/>
  <c r="M51" i="1"/>
  <c r="L51" i="1"/>
  <c r="P50" i="1"/>
  <c r="M50" i="1"/>
  <c r="L50" i="1"/>
  <c r="P49" i="1"/>
  <c r="M49" i="1"/>
  <c r="L49" i="1"/>
  <c r="P45" i="1"/>
  <c r="M45" i="1"/>
  <c r="L45" i="1"/>
  <c r="P44" i="1"/>
  <c r="M44" i="1"/>
  <c r="L44" i="1"/>
  <c r="P43" i="1"/>
  <c r="M43" i="1"/>
  <c r="L43" i="1"/>
  <c r="P42" i="1"/>
  <c r="M42" i="1"/>
  <c r="L42" i="1"/>
  <c r="P41" i="1"/>
  <c r="M41" i="1"/>
  <c r="L41" i="1"/>
  <c r="P40" i="1"/>
  <c r="M40" i="1"/>
  <c r="L40" i="1"/>
  <c r="P39" i="1"/>
  <c r="M39" i="1"/>
  <c r="L39" i="1"/>
  <c r="P38" i="1"/>
  <c r="M38" i="1"/>
  <c r="L38" i="1"/>
  <c r="P36" i="1"/>
  <c r="M36" i="1"/>
  <c r="L36" i="1"/>
  <c r="P30" i="1"/>
  <c r="M30" i="1"/>
  <c r="L30" i="1"/>
  <c r="P29" i="1"/>
  <c r="M29" i="1"/>
  <c r="L29" i="1"/>
  <c r="P28" i="1"/>
  <c r="M28" i="1"/>
  <c r="L28" i="1"/>
  <c r="P27" i="1"/>
  <c r="M27" i="1"/>
  <c r="L27" i="1"/>
  <c r="P26" i="1"/>
  <c r="M26" i="1"/>
  <c r="L26" i="1"/>
  <c r="P25" i="1"/>
  <c r="M25" i="1"/>
  <c r="L25" i="1"/>
  <c r="P20" i="1"/>
  <c r="M20" i="1"/>
  <c r="L20" i="1"/>
  <c r="F49" i="4" l="1"/>
  <c r="E49" i="4"/>
  <c r="C211" i="1"/>
  <c r="C47" i="4" s="1"/>
  <c r="I157" i="1"/>
  <c r="I156" i="1"/>
  <c r="I155" i="1"/>
  <c r="I154" i="1"/>
  <c r="I153" i="1"/>
  <c r="I152" i="1"/>
  <c r="I151" i="1"/>
  <c r="I150" i="1"/>
  <c r="I149" i="1"/>
  <c r="I148" i="1"/>
  <c r="I178" i="1"/>
  <c r="I177" i="1"/>
  <c r="I176" i="1"/>
  <c r="I175" i="1"/>
  <c r="I174" i="1"/>
  <c r="I173" i="1"/>
  <c r="I172" i="1"/>
  <c r="I171" i="1"/>
  <c r="I170" i="1"/>
  <c r="I169" i="1"/>
  <c r="I167" i="1"/>
  <c r="I166" i="1"/>
  <c r="I165" i="1"/>
  <c r="I164" i="1"/>
  <c r="I163" i="1"/>
  <c r="F158" i="1"/>
  <c r="E158" i="1"/>
  <c r="C158" i="1"/>
  <c r="G210" i="1"/>
  <c r="G46" i="4" s="1"/>
  <c r="G209" i="1"/>
  <c r="G211" i="1" l="1"/>
  <c r="G47" i="4" s="1"/>
  <c r="H209" i="1"/>
  <c r="I45" i="4" l="1"/>
  <c r="G45" i="4"/>
  <c r="H210" i="1"/>
  <c r="I46" i="4" s="1"/>
  <c r="H211" i="1" l="1"/>
  <c r="I47" i="4" s="1"/>
  <c r="C7" i="4"/>
  <c r="F21" i="1"/>
  <c r="E21" i="1"/>
  <c r="C21" i="1"/>
  <c r="Z20" i="1"/>
  <c r="Y20" i="1"/>
  <c r="W20" i="1"/>
  <c r="V20" i="1"/>
  <c r="T20" i="1"/>
  <c r="S20" i="1"/>
  <c r="R20" i="1"/>
  <c r="G20" i="1"/>
  <c r="H20" i="1" s="1"/>
  <c r="AA20" i="1" l="1"/>
  <c r="AB20" i="1"/>
  <c r="U20" i="1"/>
  <c r="I20" i="1"/>
  <c r="C46" i="4" l="1"/>
  <c r="C45" i="4"/>
  <c r="B46" i="4"/>
  <c r="B45" i="4"/>
  <c r="D6" i="8"/>
  <c r="D5" i="8"/>
  <c r="D4" i="8"/>
  <c r="D3" i="8"/>
  <c r="C11" i="3"/>
  <c r="C10" i="3"/>
  <c r="C9" i="3"/>
  <c r="C8" i="3"/>
  <c r="C10" i="6"/>
  <c r="C9" i="6"/>
  <c r="C8" i="6"/>
  <c r="C7" i="6"/>
  <c r="C9" i="4"/>
  <c r="C8" i="4"/>
  <c r="H54" i="8"/>
  <c r="H45" i="8"/>
  <c r="H34" i="8"/>
  <c r="H23" i="8"/>
  <c r="H47" i="8" l="1"/>
  <c r="H56" i="8" s="1"/>
  <c r="H73" i="8"/>
  <c r="H74" i="8" s="1"/>
  <c r="R166" i="1" l="1"/>
  <c r="S166" i="1"/>
  <c r="T166" i="1"/>
  <c r="U166" i="1"/>
  <c r="V166" i="1"/>
  <c r="W166" i="1"/>
  <c r="Y166" i="1"/>
  <c r="Z166" i="1"/>
  <c r="AB166" i="1"/>
  <c r="R167" i="1"/>
  <c r="S167" i="1"/>
  <c r="T167" i="1"/>
  <c r="U167" i="1"/>
  <c r="V167" i="1"/>
  <c r="W167" i="1"/>
  <c r="Y167" i="1"/>
  <c r="Z167" i="1"/>
  <c r="AB167" i="1"/>
  <c r="R168" i="1"/>
  <c r="S168" i="1"/>
  <c r="T168" i="1"/>
  <c r="U168" i="1"/>
  <c r="V168" i="1"/>
  <c r="W168" i="1"/>
  <c r="Y168" i="1"/>
  <c r="Z168" i="1"/>
  <c r="AB168" i="1"/>
  <c r="R169" i="1"/>
  <c r="S169" i="1"/>
  <c r="T169" i="1"/>
  <c r="U169" i="1"/>
  <c r="V169" i="1"/>
  <c r="W169" i="1"/>
  <c r="Y169" i="1"/>
  <c r="Z169" i="1"/>
  <c r="AB169" i="1"/>
  <c r="R170" i="1"/>
  <c r="S170" i="1"/>
  <c r="T170" i="1"/>
  <c r="U170" i="1"/>
  <c r="V170" i="1"/>
  <c r="W170" i="1"/>
  <c r="Y170" i="1"/>
  <c r="Z170" i="1"/>
  <c r="AB170" i="1"/>
  <c r="R171" i="1"/>
  <c r="S171" i="1"/>
  <c r="T171" i="1"/>
  <c r="U171" i="1"/>
  <c r="V171" i="1"/>
  <c r="W171" i="1"/>
  <c r="Y171" i="1"/>
  <c r="Z171" i="1"/>
  <c r="AB171" i="1"/>
  <c r="R172" i="1"/>
  <c r="S172" i="1"/>
  <c r="T172" i="1"/>
  <c r="U172" i="1"/>
  <c r="V172" i="1"/>
  <c r="W172" i="1"/>
  <c r="Y172" i="1"/>
  <c r="Z172" i="1"/>
  <c r="AB172" i="1"/>
  <c r="R173" i="1"/>
  <c r="S173" i="1"/>
  <c r="T173" i="1"/>
  <c r="U173" i="1"/>
  <c r="V173" i="1"/>
  <c r="W173" i="1"/>
  <c r="Y173" i="1"/>
  <c r="Z173" i="1"/>
  <c r="AB173" i="1"/>
  <c r="R174" i="1"/>
  <c r="S174" i="1"/>
  <c r="T174" i="1"/>
  <c r="U174" i="1"/>
  <c r="V174" i="1"/>
  <c r="W174" i="1"/>
  <c r="Y174" i="1"/>
  <c r="Z174" i="1"/>
  <c r="AB174" i="1"/>
  <c r="R175" i="1"/>
  <c r="S175" i="1"/>
  <c r="T175" i="1"/>
  <c r="U175" i="1"/>
  <c r="V175" i="1"/>
  <c r="W175" i="1"/>
  <c r="Y175" i="1"/>
  <c r="Z175" i="1"/>
  <c r="AB175" i="1"/>
  <c r="R176" i="1"/>
  <c r="S176" i="1"/>
  <c r="T176" i="1"/>
  <c r="U176" i="1"/>
  <c r="V176" i="1"/>
  <c r="W176" i="1"/>
  <c r="Y176" i="1"/>
  <c r="Z176" i="1"/>
  <c r="AB176" i="1"/>
  <c r="R148" i="1"/>
  <c r="S148" i="1"/>
  <c r="T148" i="1"/>
  <c r="U148" i="1"/>
  <c r="V148" i="1"/>
  <c r="W148" i="1"/>
  <c r="Y148" i="1"/>
  <c r="Z148" i="1"/>
  <c r="AB148" i="1"/>
  <c r="R149" i="1"/>
  <c r="S149" i="1"/>
  <c r="T149" i="1"/>
  <c r="U149" i="1"/>
  <c r="V149" i="1"/>
  <c r="W149" i="1"/>
  <c r="Y149" i="1"/>
  <c r="Z149" i="1"/>
  <c r="AB149" i="1"/>
  <c r="R150" i="1"/>
  <c r="S150" i="1"/>
  <c r="T150" i="1"/>
  <c r="U150" i="1"/>
  <c r="V150" i="1"/>
  <c r="W150" i="1"/>
  <c r="Y150" i="1"/>
  <c r="Z150" i="1"/>
  <c r="AB150" i="1"/>
  <c r="R151" i="1"/>
  <c r="S151" i="1"/>
  <c r="T151" i="1"/>
  <c r="U151" i="1"/>
  <c r="V151" i="1"/>
  <c r="W151" i="1"/>
  <c r="Y151" i="1"/>
  <c r="Z151" i="1"/>
  <c r="AB151" i="1"/>
  <c r="R154" i="1"/>
  <c r="S154" i="1"/>
  <c r="T154" i="1"/>
  <c r="U154" i="1"/>
  <c r="V154" i="1"/>
  <c r="W154" i="1"/>
  <c r="Y154" i="1"/>
  <c r="Z154" i="1"/>
  <c r="AB154" i="1"/>
  <c r="R104" i="1"/>
  <c r="S104" i="1"/>
  <c r="T104" i="1"/>
  <c r="U104" i="1"/>
  <c r="V104" i="1"/>
  <c r="W104" i="1"/>
  <c r="Y104" i="1"/>
  <c r="Z104" i="1"/>
  <c r="AB104" i="1"/>
  <c r="R52" i="1"/>
  <c r="S52" i="1"/>
  <c r="T52" i="1"/>
  <c r="U52" i="1"/>
  <c r="V52" i="1"/>
  <c r="W52" i="1"/>
  <c r="Y52" i="1"/>
  <c r="Z52" i="1"/>
  <c r="AB52" i="1"/>
  <c r="R53" i="1"/>
  <c r="S53" i="1"/>
  <c r="T53" i="1"/>
  <c r="U53" i="1"/>
  <c r="V53" i="1"/>
  <c r="W53" i="1"/>
  <c r="Y53" i="1"/>
  <c r="Z53" i="1"/>
  <c r="AB53" i="1"/>
  <c r="R54" i="1"/>
  <c r="S54" i="1"/>
  <c r="T54" i="1"/>
  <c r="U54" i="1"/>
  <c r="V54" i="1"/>
  <c r="W54" i="1"/>
  <c r="Y54" i="1"/>
  <c r="Z54" i="1"/>
  <c r="AB54" i="1"/>
  <c r="R55" i="1"/>
  <c r="S55" i="1"/>
  <c r="T55" i="1"/>
  <c r="U55" i="1"/>
  <c r="V55" i="1"/>
  <c r="W55" i="1"/>
  <c r="Y55" i="1"/>
  <c r="Z55" i="1"/>
  <c r="AB55" i="1"/>
  <c r="R43" i="1"/>
  <c r="S43" i="1"/>
  <c r="T43" i="1"/>
  <c r="U43" i="1"/>
  <c r="V43" i="1"/>
  <c r="W43" i="1"/>
  <c r="Y43" i="1"/>
  <c r="Z43" i="1"/>
  <c r="AB43" i="1"/>
  <c r="G200" i="1"/>
  <c r="G39" i="4" s="1"/>
  <c r="G163" i="1"/>
  <c r="H163" i="1" s="1"/>
  <c r="G164" i="1"/>
  <c r="G165" i="1"/>
  <c r="H165" i="1" s="1"/>
  <c r="G166" i="1"/>
  <c r="AA166" i="1" s="1"/>
  <c r="G167" i="1"/>
  <c r="AA167" i="1" s="1"/>
  <c r="G168" i="1"/>
  <c r="G169" i="1"/>
  <c r="AA169" i="1" s="1"/>
  <c r="G170" i="1"/>
  <c r="AA170" i="1" s="1"/>
  <c r="G171" i="1"/>
  <c r="AA171" i="1" s="1"/>
  <c r="G172" i="1"/>
  <c r="AA172" i="1" s="1"/>
  <c r="G173" i="1"/>
  <c r="AA173" i="1" s="1"/>
  <c r="G174" i="1"/>
  <c r="AA174" i="1" s="1"/>
  <c r="G175" i="1"/>
  <c r="AA175" i="1" s="1"/>
  <c r="G176" i="1"/>
  <c r="AA176" i="1" s="1"/>
  <c r="G177" i="1"/>
  <c r="H177" i="1" s="1"/>
  <c r="G178" i="1"/>
  <c r="AA178" i="1" s="1"/>
  <c r="G148" i="1"/>
  <c r="G149" i="1"/>
  <c r="AA149" i="1" s="1"/>
  <c r="G150" i="1"/>
  <c r="H150" i="1" s="1"/>
  <c r="G151" i="1"/>
  <c r="H151" i="1" s="1"/>
  <c r="G152" i="1"/>
  <c r="H152" i="1" s="1"/>
  <c r="G153" i="1"/>
  <c r="AA153" i="1" s="1"/>
  <c r="G154" i="1"/>
  <c r="AA154" i="1" s="1"/>
  <c r="G155" i="1"/>
  <c r="AA155" i="1" s="1"/>
  <c r="G156" i="1"/>
  <c r="H156" i="1" s="1"/>
  <c r="G104" i="1"/>
  <c r="AA104" i="1" s="1"/>
  <c r="I104" i="1"/>
  <c r="I53" i="1"/>
  <c r="I43" i="1"/>
  <c r="C13" i="4"/>
  <c r="G53" i="1"/>
  <c r="H53" i="1" s="1"/>
  <c r="G43" i="1"/>
  <c r="H43" i="1" s="1"/>
  <c r="W200" i="1"/>
  <c r="K41" i="6" s="1"/>
  <c r="T200" i="1"/>
  <c r="H41" i="6" s="1"/>
  <c r="W198" i="1"/>
  <c r="T198" i="1"/>
  <c r="W193" i="1"/>
  <c r="T193" i="1"/>
  <c r="W192" i="1"/>
  <c r="T192" i="1"/>
  <c r="W191" i="1"/>
  <c r="T191" i="1"/>
  <c r="W190" i="1"/>
  <c r="T190" i="1"/>
  <c r="W188" i="1"/>
  <c r="T188" i="1"/>
  <c r="W187" i="1"/>
  <c r="T187" i="1"/>
  <c r="W186" i="1"/>
  <c r="T186" i="1"/>
  <c r="W178" i="1"/>
  <c r="T178" i="1"/>
  <c r="W177" i="1"/>
  <c r="T177" i="1"/>
  <c r="W165" i="1"/>
  <c r="T165" i="1"/>
  <c r="W164" i="1"/>
  <c r="T164" i="1"/>
  <c r="W163" i="1"/>
  <c r="T163" i="1"/>
  <c r="W162" i="1"/>
  <c r="T162" i="1"/>
  <c r="W157" i="1"/>
  <c r="T157" i="1"/>
  <c r="W156" i="1"/>
  <c r="T156" i="1"/>
  <c r="W155" i="1"/>
  <c r="T155" i="1"/>
  <c r="W153" i="1"/>
  <c r="T153" i="1"/>
  <c r="W152" i="1"/>
  <c r="T152" i="1"/>
  <c r="W137" i="1"/>
  <c r="T137" i="1"/>
  <c r="W136" i="1"/>
  <c r="T136" i="1"/>
  <c r="W135" i="1"/>
  <c r="T135" i="1"/>
  <c r="W134" i="1"/>
  <c r="T134" i="1"/>
  <c r="W133" i="1"/>
  <c r="T133" i="1"/>
  <c r="W132" i="1"/>
  <c r="T132" i="1"/>
  <c r="W131" i="1"/>
  <c r="T131" i="1"/>
  <c r="W130" i="1"/>
  <c r="T130" i="1"/>
  <c r="W129" i="1"/>
  <c r="T129" i="1"/>
  <c r="W128" i="1"/>
  <c r="T128" i="1"/>
  <c r="W127" i="1"/>
  <c r="T127" i="1"/>
  <c r="W126" i="1"/>
  <c r="T126" i="1"/>
  <c r="W125" i="1"/>
  <c r="T125" i="1"/>
  <c r="W121" i="1"/>
  <c r="T121" i="1"/>
  <c r="W120" i="1"/>
  <c r="T120" i="1"/>
  <c r="W119" i="1"/>
  <c r="T119" i="1"/>
  <c r="W118" i="1"/>
  <c r="T118" i="1"/>
  <c r="W117" i="1"/>
  <c r="T117" i="1"/>
  <c r="W116" i="1"/>
  <c r="T116" i="1"/>
  <c r="W115" i="1"/>
  <c r="T115" i="1"/>
  <c r="W114" i="1"/>
  <c r="T114" i="1"/>
  <c r="W113" i="1"/>
  <c r="T113" i="1"/>
  <c r="W106" i="1"/>
  <c r="T106" i="1"/>
  <c r="W105" i="1"/>
  <c r="T105" i="1"/>
  <c r="W103" i="1"/>
  <c r="T103" i="1"/>
  <c r="W102" i="1"/>
  <c r="T102" i="1"/>
  <c r="W101" i="1"/>
  <c r="T101" i="1"/>
  <c r="W100" i="1"/>
  <c r="T100" i="1"/>
  <c r="W99" i="1"/>
  <c r="T99" i="1"/>
  <c r="W98" i="1"/>
  <c r="T98" i="1"/>
  <c r="W94" i="1"/>
  <c r="T94" i="1"/>
  <c r="W93" i="1"/>
  <c r="T93" i="1"/>
  <c r="W92" i="1"/>
  <c r="T92" i="1"/>
  <c r="W88" i="1"/>
  <c r="T88" i="1"/>
  <c r="W87" i="1"/>
  <c r="T87" i="1"/>
  <c r="W86" i="1"/>
  <c r="T86" i="1"/>
  <c r="W85" i="1"/>
  <c r="T85" i="1"/>
  <c r="W81" i="1"/>
  <c r="T81" i="1"/>
  <c r="W80" i="1"/>
  <c r="T80" i="1"/>
  <c r="W79" i="1"/>
  <c r="T79" i="1"/>
  <c r="W78" i="1"/>
  <c r="T78" i="1"/>
  <c r="W77" i="1"/>
  <c r="T77" i="1"/>
  <c r="W76" i="1"/>
  <c r="T76" i="1"/>
  <c r="W75" i="1"/>
  <c r="T75" i="1"/>
  <c r="W74" i="1"/>
  <c r="T74" i="1"/>
  <c r="W73" i="1"/>
  <c r="T73" i="1"/>
  <c r="W69" i="1"/>
  <c r="T69" i="1"/>
  <c r="W68" i="1"/>
  <c r="T68" i="1"/>
  <c r="W66" i="1"/>
  <c r="T66" i="1"/>
  <c r="W65" i="1"/>
  <c r="T65" i="1"/>
  <c r="W64" i="1"/>
  <c r="T64" i="1"/>
  <c r="W63" i="1"/>
  <c r="T63" i="1"/>
  <c r="W62" i="1"/>
  <c r="T62" i="1"/>
  <c r="W58" i="1"/>
  <c r="T58" i="1"/>
  <c r="W57" i="1"/>
  <c r="T57" i="1"/>
  <c r="W56" i="1"/>
  <c r="T56" i="1"/>
  <c r="W51" i="1"/>
  <c r="T51" i="1"/>
  <c r="W50" i="1"/>
  <c r="T50" i="1"/>
  <c r="W49" i="1"/>
  <c r="T49" i="1"/>
  <c r="W45" i="1"/>
  <c r="T45" i="1"/>
  <c r="W44" i="1"/>
  <c r="T44" i="1"/>
  <c r="W42" i="1"/>
  <c r="T42" i="1"/>
  <c r="W41" i="1"/>
  <c r="T41" i="1"/>
  <c r="W40" i="1"/>
  <c r="T40" i="1"/>
  <c r="W39" i="1"/>
  <c r="T39" i="1"/>
  <c r="W38" i="1"/>
  <c r="T38" i="1"/>
  <c r="W36" i="1"/>
  <c r="T36" i="1"/>
  <c r="W30" i="1"/>
  <c r="T30" i="1"/>
  <c r="W29" i="1"/>
  <c r="T29" i="1"/>
  <c r="W28" i="1"/>
  <c r="T28" i="1"/>
  <c r="W27" i="1"/>
  <c r="T27" i="1"/>
  <c r="W26" i="1"/>
  <c r="T26" i="1"/>
  <c r="W25" i="1"/>
  <c r="T25" i="1"/>
  <c r="W18" i="1"/>
  <c r="T18" i="1"/>
  <c r="V200" i="1"/>
  <c r="J41" i="6" s="1"/>
  <c r="S200" i="1"/>
  <c r="G41" i="6" s="1"/>
  <c r="V198" i="1"/>
  <c r="S198" i="1"/>
  <c r="V193" i="1"/>
  <c r="S193" i="1"/>
  <c r="V192" i="1"/>
  <c r="S192" i="1"/>
  <c r="V191" i="1"/>
  <c r="S191" i="1"/>
  <c r="V190" i="1"/>
  <c r="S190" i="1"/>
  <c r="V188" i="1"/>
  <c r="S188" i="1"/>
  <c r="V187" i="1"/>
  <c r="S187" i="1"/>
  <c r="V186" i="1"/>
  <c r="S186" i="1"/>
  <c r="V178" i="1"/>
  <c r="S178" i="1"/>
  <c r="V177" i="1"/>
  <c r="S177" i="1"/>
  <c r="V165" i="1"/>
  <c r="S165" i="1"/>
  <c r="V164" i="1"/>
  <c r="S164" i="1"/>
  <c r="V163" i="1"/>
  <c r="S163" i="1"/>
  <c r="V162" i="1"/>
  <c r="S162" i="1"/>
  <c r="V157" i="1"/>
  <c r="S157" i="1"/>
  <c r="V156" i="1"/>
  <c r="S156" i="1"/>
  <c r="V155" i="1"/>
  <c r="S155" i="1"/>
  <c r="V153" i="1"/>
  <c r="S153" i="1"/>
  <c r="V152" i="1"/>
  <c r="S152" i="1"/>
  <c r="V137" i="1"/>
  <c r="S137" i="1"/>
  <c r="V136" i="1"/>
  <c r="S136" i="1"/>
  <c r="V135" i="1"/>
  <c r="S135" i="1"/>
  <c r="V134" i="1"/>
  <c r="S134" i="1"/>
  <c r="V133" i="1"/>
  <c r="S133" i="1"/>
  <c r="V132" i="1"/>
  <c r="S132" i="1"/>
  <c r="V131" i="1"/>
  <c r="S131" i="1"/>
  <c r="V130" i="1"/>
  <c r="S130" i="1"/>
  <c r="V129" i="1"/>
  <c r="S129" i="1"/>
  <c r="V128" i="1"/>
  <c r="S128" i="1"/>
  <c r="V127" i="1"/>
  <c r="S127" i="1"/>
  <c r="V126" i="1"/>
  <c r="S126" i="1"/>
  <c r="V125" i="1"/>
  <c r="S125" i="1"/>
  <c r="V121" i="1"/>
  <c r="S121" i="1"/>
  <c r="V120" i="1"/>
  <c r="S120" i="1"/>
  <c r="V119" i="1"/>
  <c r="S119" i="1"/>
  <c r="V118" i="1"/>
  <c r="S118" i="1"/>
  <c r="V117" i="1"/>
  <c r="S117" i="1"/>
  <c r="V116" i="1"/>
  <c r="S116" i="1"/>
  <c r="V115" i="1"/>
  <c r="S115" i="1"/>
  <c r="V114" i="1"/>
  <c r="S114" i="1"/>
  <c r="V113" i="1"/>
  <c r="S113" i="1"/>
  <c r="V106" i="1"/>
  <c r="S106" i="1"/>
  <c r="V105" i="1"/>
  <c r="S105" i="1"/>
  <c r="V103" i="1"/>
  <c r="S103" i="1"/>
  <c r="V102" i="1"/>
  <c r="S102" i="1"/>
  <c r="V101" i="1"/>
  <c r="S101" i="1"/>
  <c r="V100" i="1"/>
  <c r="S100" i="1"/>
  <c r="V99" i="1"/>
  <c r="S99" i="1"/>
  <c r="V98" i="1"/>
  <c r="S98" i="1"/>
  <c r="V94" i="1"/>
  <c r="S94" i="1"/>
  <c r="V93" i="1"/>
  <c r="S93" i="1"/>
  <c r="V92" i="1"/>
  <c r="S92" i="1"/>
  <c r="V88" i="1"/>
  <c r="S88" i="1"/>
  <c r="V87" i="1"/>
  <c r="S87" i="1"/>
  <c r="V86" i="1"/>
  <c r="S86" i="1"/>
  <c r="V85" i="1"/>
  <c r="S85" i="1"/>
  <c r="V81" i="1"/>
  <c r="S81" i="1"/>
  <c r="V80" i="1"/>
  <c r="S80" i="1"/>
  <c r="V79" i="1"/>
  <c r="S79" i="1"/>
  <c r="V78" i="1"/>
  <c r="S78" i="1"/>
  <c r="V77" i="1"/>
  <c r="S77" i="1"/>
  <c r="V76" i="1"/>
  <c r="S76" i="1"/>
  <c r="V75" i="1"/>
  <c r="S75" i="1"/>
  <c r="V74" i="1"/>
  <c r="S74" i="1"/>
  <c r="V73" i="1"/>
  <c r="S73" i="1"/>
  <c r="V69" i="1"/>
  <c r="S69" i="1"/>
  <c r="V68" i="1"/>
  <c r="S68" i="1"/>
  <c r="V66" i="1"/>
  <c r="S66" i="1"/>
  <c r="V65" i="1"/>
  <c r="S65" i="1"/>
  <c r="V64" i="1"/>
  <c r="S64" i="1"/>
  <c r="V63" i="1"/>
  <c r="S63" i="1"/>
  <c r="V62" i="1"/>
  <c r="S62" i="1"/>
  <c r="V58" i="1"/>
  <c r="S58" i="1"/>
  <c r="V57" i="1"/>
  <c r="S57" i="1"/>
  <c r="V56" i="1"/>
  <c r="S56" i="1"/>
  <c r="V51" i="1"/>
  <c r="S51" i="1"/>
  <c r="V50" i="1"/>
  <c r="S50" i="1"/>
  <c r="V49" i="1"/>
  <c r="S49" i="1"/>
  <c r="V45" i="1"/>
  <c r="S45" i="1"/>
  <c r="V44" i="1"/>
  <c r="S44" i="1"/>
  <c r="V42" i="1"/>
  <c r="S42" i="1"/>
  <c r="V41" i="1"/>
  <c r="S41" i="1"/>
  <c r="V40" i="1"/>
  <c r="S40" i="1"/>
  <c r="V39" i="1"/>
  <c r="S39" i="1"/>
  <c r="V38" i="1"/>
  <c r="S38" i="1"/>
  <c r="V36" i="1"/>
  <c r="S36" i="1"/>
  <c r="V30" i="1"/>
  <c r="S30" i="1"/>
  <c r="V29" i="1"/>
  <c r="S29" i="1"/>
  <c r="V28" i="1"/>
  <c r="S28" i="1"/>
  <c r="V27" i="1"/>
  <c r="S27" i="1"/>
  <c r="V26" i="1"/>
  <c r="S26" i="1"/>
  <c r="V25" i="1"/>
  <c r="S25" i="1"/>
  <c r="V18" i="1"/>
  <c r="S18" i="1"/>
  <c r="U200" i="1"/>
  <c r="I41" i="6" s="1"/>
  <c r="R200" i="1"/>
  <c r="F41" i="6" s="1"/>
  <c r="U198" i="1"/>
  <c r="R198" i="1"/>
  <c r="R193" i="1"/>
  <c r="U192" i="1"/>
  <c r="R192" i="1"/>
  <c r="U191" i="1"/>
  <c r="R191" i="1"/>
  <c r="U190" i="1"/>
  <c r="R190" i="1"/>
  <c r="U188" i="1"/>
  <c r="R188" i="1"/>
  <c r="U187" i="1"/>
  <c r="R187" i="1"/>
  <c r="U186" i="1"/>
  <c r="R186" i="1"/>
  <c r="U178" i="1"/>
  <c r="R178" i="1"/>
  <c r="U177" i="1"/>
  <c r="R177" i="1"/>
  <c r="U165" i="1"/>
  <c r="R165" i="1"/>
  <c r="U164" i="1"/>
  <c r="R164" i="1"/>
  <c r="U163" i="1"/>
  <c r="R163" i="1"/>
  <c r="U162" i="1"/>
  <c r="R162" i="1"/>
  <c r="U157" i="1"/>
  <c r="R157" i="1"/>
  <c r="U156" i="1"/>
  <c r="R156" i="1"/>
  <c r="U155" i="1"/>
  <c r="R155" i="1"/>
  <c r="U153" i="1"/>
  <c r="R153" i="1"/>
  <c r="U152" i="1"/>
  <c r="R152" i="1"/>
  <c r="U137" i="1"/>
  <c r="R137" i="1"/>
  <c r="U136" i="1"/>
  <c r="R136" i="1"/>
  <c r="U135" i="1"/>
  <c r="R135" i="1"/>
  <c r="U134" i="1"/>
  <c r="R134" i="1"/>
  <c r="U133" i="1"/>
  <c r="R133" i="1"/>
  <c r="U132" i="1"/>
  <c r="R132" i="1"/>
  <c r="U131" i="1"/>
  <c r="R131" i="1"/>
  <c r="U130" i="1"/>
  <c r="R130" i="1"/>
  <c r="U129" i="1"/>
  <c r="R129" i="1"/>
  <c r="U128" i="1"/>
  <c r="R128" i="1"/>
  <c r="U127" i="1"/>
  <c r="R127" i="1"/>
  <c r="U126" i="1"/>
  <c r="R126" i="1"/>
  <c r="U125" i="1"/>
  <c r="R125" i="1"/>
  <c r="U121" i="1"/>
  <c r="R121" i="1"/>
  <c r="U120" i="1"/>
  <c r="R120" i="1"/>
  <c r="U119" i="1"/>
  <c r="R119" i="1"/>
  <c r="U118" i="1"/>
  <c r="R118" i="1"/>
  <c r="U117" i="1"/>
  <c r="R117" i="1"/>
  <c r="U116" i="1"/>
  <c r="R116" i="1"/>
  <c r="U115" i="1"/>
  <c r="R115" i="1"/>
  <c r="U114" i="1"/>
  <c r="R114" i="1"/>
  <c r="U113" i="1"/>
  <c r="R113" i="1"/>
  <c r="U106" i="1"/>
  <c r="R106" i="1"/>
  <c r="U105" i="1"/>
  <c r="R105" i="1"/>
  <c r="U103" i="1"/>
  <c r="R103" i="1"/>
  <c r="U102" i="1"/>
  <c r="R102" i="1"/>
  <c r="U101" i="1"/>
  <c r="R101" i="1"/>
  <c r="U100" i="1"/>
  <c r="R100" i="1"/>
  <c r="U99" i="1"/>
  <c r="R99" i="1"/>
  <c r="U98" i="1"/>
  <c r="R98" i="1"/>
  <c r="U94" i="1"/>
  <c r="R94" i="1"/>
  <c r="U93" i="1"/>
  <c r="R93" i="1"/>
  <c r="U92" i="1"/>
  <c r="R92" i="1"/>
  <c r="U88" i="1"/>
  <c r="R88" i="1"/>
  <c r="U87" i="1"/>
  <c r="R87" i="1"/>
  <c r="U86" i="1"/>
  <c r="R86" i="1"/>
  <c r="U85" i="1"/>
  <c r="R85" i="1"/>
  <c r="U81" i="1"/>
  <c r="R81" i="1"/>
  <c r="U80" i="1"/>
  <c r="R80" i="1"/>
  <c r="U79" i="1"/>
  <c r="R79" i="1"/>
  <c r="U78" i="1"/>
  <c r="R78" i="1"/>
  <c r="U77" i="1"/>
  <c r="R77" i="1"/>
  <c r="U76" i="1"/>
  <c r="R76" i="1"/>
  <c r="U75" i="1"/>
  <c r="R75" i="1"/>
  <c r="U74" i="1"/>
  <c r="R74" i="1"/>
  <c r="U73" i="1"/>
  <c r="R73" i="1"/>
  <c r="U69" i="1"/>
  <c r="R69" i="1"/>
  <c r="U68" i="1"/>
  <c r="R68" i="1"/>
  <c r="U66" i="1"/>
  <c r="R66" i="1"/>
  <c r="U65" i="1"/>
  <c r="R65" i="1"/>
  <c r="U64" i="1"/>
  <c r="R64" i="1"/>
  <c r="U63" i="1"/>
  <c r="R63" i="1"/>
  <c r="U62" i="1"/>
  <c r="R62" i="1"/>
  <c r="U58" i="1"/>
  <c r="R58" i="1"/>
  <c r="U57" i="1"/>
  <c r="R57" i="1"/>
  <c r="U56" i="1"/>
  <c r="R56" i="1"/>
  <c r="U51" i="1"/>
  <c r="R51" i="1"/>
  <c r="U50" i="1"/>
  <c r="R50" i="1"/>
  <c r="U49" i="1"/>
  <c r="R49" i="1"/>
  <c r="U45" i="1"/>
  <c r="R45" i="1"/>
  <c r="U44" i="1"/>
  <c r="R44" i="1"/>
  <c r="U42" i="1"/>
  <c r="R42" i="1"/>
  <c r="U41" i="1"/>
  <c r="R41" i="1"/>
  <c r="U40" i="1"/>
  <c r="R40" i="1"/>
  <c r="U39" i="1"/>
  <c r="R39" i="1"/>
  <c r="U38" i="1"/>
  <c r="R38" i="1"/>
  <c r="U36" i="1"/>
  <c r="R36" i="1"/>
  <c r="U30" i="1"/>
  <c r="R30" i="1"/>
  <c r="U29" i="1"/>
  <c r="R29" i="1"/>
  <c r="U28" i="1"/>
  <c r="R28" i="1"/>
  <c r="U27" i="1"/>
  <c r="R27" i="1"/>
  <c r="U26" i="1"/>
  <c r="R26" i="1"/>
  <c r="U25" i="1"/>
  <c r="R25" i="1"/>
  <c r="R18" i="1"/>
  <c r="AB200" i="1"/>
  <c r="P41" i="6" s="1"/>
  <c r="Z200" i="1"/>
  <c r="N41" i="6" s="1"/>
  <c r="Y200" i="1"/>
  <c r="M41" i="6" s="1"/>
  <c r="AB198" i="1"/>
  <c r="Z198" i="1"/>
  <c r="Y198" i="1"/>
  <c r="AB193" i="1"/>
  <c r="Z193" i="1"/>
  <c r="Y193" i="1"/>
  <c r="AB192" i="1"/>
  <c r="Z192" i="1"/>
  <c r="Y192" i="1"/>
  <c r="AB191" i="1"/>
  <c r="Z191" i="1"/>
  <c r="Y191" i="1"/>
  <c r="AB190" i="1"/>
  <c r="Z190" i="1"/>
  <c r="Y190" i="1"/>
  <c r="AB188" i="1"/>
  <c r="Z188" i="1"/>
  <c r="Y188" i="1"/>
  <c r="AB187" i="1"/>
  <c r="Z187" i="1"/>
  <c r="Y187" i="1"/>
  <c r="AB186" i="1"/>
  <c r="Z186" i="1"/>
  <c r="Y186" i="1"/>
  <c r="AB178" i="1"/>
  <c r="Z178" i="1"/>
  <c r="Y178" i="1"/>
  <c r="AB177" i="1"/>
  <c r="Z177" i="1"/>
  <c r="Y177" i="1"/>
  <c r="AB165" i="1"/>
  <c r="Z165" i="1"/>
  <c r="Y165" i="1"/>
  <c r="AB164" i="1"/>
  <c r="Z164" i="1"/>
  <c r="Y164" i="1"/>
  <c r="AB163" i="1"/>
  <c r="Z163" i="1"/>
  <c r="Y163" i="1"/>
  <c r="AB162" i="1"/>
  <c r="Z162" i="1"/>
  <c r="Y162" i="1"/>
  <c r="AB157" i="1"/>
  <c r="Z157" i="1"/>
  <c r="Y157" i="1"/>
  <c r="AB156" i="1"/>
  <c r="Z156" i="1"/>
  <c r="Y156" i="1"/>
  <c r="AB155" i="1"/>
  <c r="Z155" i="1"/>
  <c r="Y155" i="1"/>
  <c r="AB153" i="1"/>
  <c r="Z153" i="1"/>
  <c r="Y153" i="1"/>
  <c r="AB152" i="1"/>
  <c r="Z152" i="1"/>
  <c r="Y152" i="1"/>
  <c r="AB137" i="1"/>
  <c r="Z137" i="1"/>
  <c r="Y137" i="1"/>
  <c r="AB136" i="1"/>
  <c r="Z136" i="1"/>
  <c r="Y136" i="1"/>
  <c r="AB135" i="1"/>
  <c r="Z135" i="1"/>
  <c r="Y135" i="1"/>
  <c r="AB134" i="1"/>
  <c r="Z134" i="1"/>
  <c r="Y134" i="1"/>
  <c r="AB133" i="1"/>
  <c r="Z133" i="1"/>
  <c r="Y133" i="1"/>
  <c r="AB132" i="1"/>
  <c r="Z132" i="1"/>
  <c r="Y132" i="1"/>
  <c r="AB131" i="1"/>
  <c r="Z131" i="1"/>
  <c r="Y131" i="1"/>
  <c r="AB130" i="1"/>
  <c r="Z130" i="1"/>
  <c r="Y130" i="1"/>
  <c r="AB129" i="1"/>
  <c r="Z129" i="1"/>
  <c r="Y129" i="1"/>
  <c r="AB128" i="1"/>
  <c r="Z128" i="1"/>
  <c r="Y128" i="1"/>
  <c r="AB127" i="1"/>
  <c r="Z127" i="1"/>
  <c r="Y127" i="1"/>
  <c r="AB126" i="1"/>
  <c r="Z126" i="1"/>
  <c r="Y126" i="1"/>
  <c r="AB125" i="1"/>
  <c r="Z125" i="1"/>
  <c r="Y125" i="1"/>
  <c r="AB121" i="1"/>
  <c r="Z121" i="1"/>
  <c r="Y121" i="1"/>
  <c r="AB120" i="1"/>
  <c r="Z120" i="1"/>
  <c r="Y120" i="1"/>
  <c r="AB119" i="1"/>
  <c r="Z119" i="1"/>
  <c r="Y119" i="1"/>
  <c r="AB118" i="1"/>
  <c r="Z118" i="1"/>
  <c r="Y118" i="1"/>
  <c r="AB117" i="1"/>
  <c r="Z117" i="1"/>
  <c r="Y117" i="1"/>
  <c r="AB116" i="1"/>
  <c r="Z116" i="1"/>
  <c r="Y116" i="1"/>
  <c r="AB115" i="1"/>
  <c r="Z115" i="1"/>
  <c r="Y115" i="1"/>
  <c r="AB114" i="1"/>
  <c r="Z114" i="1"/>
  <c r="Y114" i="1"/>
  <c r="AB113" i="1"/>
  <c r="Z113" i="1"/>
  <c r="Y113" i="1"/>
  <c r="AB106" i="1"/>
  <c r="Z106" i="1"/>
  <c r="Y106" i="1"/>
  <c r="AB105" i="1"/>
  <c r="Z105" i="1"/>
  <c r="Y105" i="1"/>
  <c r="AB103" i="1"/>
  <c r="Z103" i="1"/>
  <c r="Y103" i="1"/>
  <c r="AB102" i="1"/>
  <c r="Z102" i="1"/>
  <c r="Y102" i="1"/>
  <c r="AB101" i="1"/>
  <c r="Z101" i="1"/>
  <c r="Y101" i="1"/>
  <c r="AB100" i="1"/>
  <c r="Z100" i="1"/>
  <c r="Y100" i="1"/>
  <c r="AB99" i="1"/>
  <c r="Z99" i="1"/>
  <c r="Y99" i="1"/>
  <c r="AB98" i="1"/>
  <c r="Z98" i="1"/>
  <c r="Y98" i="1"/>
  <c r="AB94" i="1"/>
  <c r="Z94" i="1"/>
  <c r="Y94" i="1"/>
  <c r="AB93" i="1"/>
  <c r="Z93" i="1"/>
  <c r="Y93" i="1"/>
  <c r="AB92" i="1"/>
  <c r="Z92" i="1"/>
  <c r="Y92" i="1"/>
  <c r="AB88" i="1"/>
  <c r="Z88" i="1"/>
  <c r="Y88" i="1"/>
  <c r="AB87" i="1"/>
  <c r="Z87" i="1"/>
  <c r="Y87" i="1"/>
  <c r="AB86" i="1"/>
  <c r="Z86" i="1"/>
  <c r="Y86" i="1"/>
  <c r="AB85" i="1"/>
  <c r="Z85" i="1"/>
  <c r="Y85" i="1"/>
  <c r="AB81" i="1"/>
  <c r="Z81" i="1"/>
  <c r="Y81" i="1"/>
  <c r="AB80" i="1"/>
  <c r="Z80" i="1"/>
  <c r="Y80" i="1"/>
  <c r="AB79" i="1"/>
  <c r="Z79" i="1"/>
  <c r="Y79" i="1"/>
  <c r="AB78" i="1"/>
  <c r="Z78" i="1"/>
  <c r="Y78" i="1"/>
  <c r="AB77" i="1"/>
  <c r="Z77" i="1"/>
  <c r="Y77" i="1"/>
  <c r="AB76" i="1"/>
  <c r="Z76" i="1"/>
  <c r="Y76" i="1"/>
  <c r="AB75" i="1"/>
  <c r="Z75" i="1"/>
  <c r="Y75" i="1"/>
  <c r="AB74" i="1"/>
  <c r="Z74" i="1"/>
  <c r="Y74" i="1"/>
  <c r="AB73" i="1"/>
  <c r="Z73" i="1"/>
  <c r="Y73" i="1"/>
  <c r="AB69" i="1"/>
  <c r="Z69" i="1"/>
  <c r="Y69" i="1"/>
  <c r="AB68" i="1"/>
  <c r="Z68" i="1"/>
  <c r="Y68" i="1"/>
  <c r="AB66" i="1"/>
  <c r="Z66" i="1"/>
  <c r="Y66" i="1"/>
  <c r="AB65" i="1"/>
  <c r="Z65" i="1"/>
  <c r="Y65" i="1"/>
  <c r="AB64" i="1"/>
  <c r="Z64" i="1"/>
  <c r="Y64" i="1"/>
  <c r="AB63" i="1"/>
  <c r="Z63" i="1"/>
  <c r="Y63" i="1"/>
  <c r="AB62" i="1"/>
  <c r="Z62" i="1"/>
  <c r="Y62" i="1"/>
  <c r="AB58" i="1"/>
  <c r="Z58" i="1"/>
  <c r="Y58" i="1"/>
  <c r="AB57" i="1"/>
  <c r="Z57" i="1"/>
  <c r="Y57" i="1"/>
  <c r="AB56" i="1"/>
  <c r="Z56" i="1"/>
  <c r="Y56" i="1"/>
  <c r="AB51" i="1"/>
  <c r="Z51" i="1"/>
  <c r="Y51" i="1"/>
  <c r="AB50" i="1"/>
  <c r="Z50" i="1"/>
  <c r="Y50" i="1"/>
  <c r="AB49" i="1"/>
  <c r="Z49" i="1"/>
  <c r="Y49" i="1"/>
  <c r="AB45" i="1"/>
  <c r="Z45" i="1"/>
  <c r="Y45" i="1"/>
  <c r="AB44" i="1"/>
  <c r="Z44" i="1"/>
  <c r="Y44" i="1"/>
  <c r="AB42" i="1"/>
  <c r="Z42" i="1"/>
  <c r="Y42" i="1"/>
  <c r="AB41" i="1"/>
  <c r="Z41" i="1"/>
  <c r="Y41" i="1"/>
  <c r="AB40" i="1"/>
  <c r="Z40" i="1"/>
  <c r="Y40" i="1"/>
  <c r="AB39" i="1"/>
  <c r="Z39" i="1"/>
  <c r="Y39" i="1"/>
  <c r="AB38" i="1"/>
  <c r="Z38" i="1"/>
  <c r="Y38" i="1"/>
  <c r="AB36" i="1"/>
  <c r="Z36" i="1"/>
  <c r="Y36" i="1"/>
  <c r="AB30" i="1"/>
  <c r="Z30" i="1"/>
  <c r="Y30" i="1"/>
  <c r="AB29" i="1"/>
  <c r="Z29" i="1"/>
  <c r="Y29" i="1"/>
  <c r="AB28" i="1"/>
  <c r="Z28" i="1"/>
  <c r="Y28" i="1"/>
  <c r="AB27" i="1"/>
  <c r="Z27" i="1"/>
  <c r="Y27" i="1"/>
  <c r="AB26" i="1"/>
  <c r="Z26" i="1"/>
  <c r="Y26" i="1"/>
  <c r="AB25" i="1"/>
  <c r="Z25" i="1"/>
  <c r="Y25" i="1"/>
  <c r="Z18" i="1"/>
  <c r="Y18" i="1"/>
  <c r="I200" i="1"/>
  <c r="I192" i="1"/>
  <c r="I191" i="1"/>
  <c r="I190" i="1"/>
  <c r="I188" i="1"/>
  <c r="I187" i="1"/>
  <c r="I186" i="1"/>
  <c r="I162" i="1"/>
  <c r="I137" i="1"/>
  <c r="I136" i="1"/>
  <c r="I135" i="1"/>
  <c r="I134" i="1"/>
  <c r="I133" i="1"/>
  <c r="I132" i="1"/>
  <c r="I131" i="1"/>
  <c r="I130" i="1"/>
  <c r="I129" i="1"/>
  <c r="I128" i="1"/>
  <c r="I127" i="1"/>
  <c r="I126" i="1"/>
  <c r="I125" i="1"/>
  <c r="I121" i="1"/>
  <c r="I120" i="1"/>
  <c r="I119" i="1"/>
  <c r="I118" i="1"/>
  <c r="I117" i="1"/>
  <c r="I116" i="1"/>
  <c r="I115" i="1"/>
  <c r="I114" i="1"/>
  <c r="I113" i="1"/>
  <c r="I106" i="1"/>
  <c r="I105" i="1"/>
  <c r="I103" i="1"/>
  <c r="I102" i="1"/>
  <c r="I101" i="1"/>
  <c r="I100" i="1"/>
  <c r="I99" i="1"/>
  <c r="I98" i="1"/>
  <c r="I94" i="1"/>
  <c r="I93" i="1"/>
  <c r="I92" i="1"/>
  <c r="I88" i="1"/>
  <c r="I87" i="1"/>
  <c r="I86" i="1"/>
  <c r="I85" i="1"/>
  <c r="I81" i="1"/>
  <c r="I80" i="1"/>
  <c r="I79" i="1"/>
  <c r="I78" i="1"/>
  <c r="I77" i="1"/>
  <c r="I76" i="1"/>
  <c r="I75" i="1"/>
  <c r="I74" i="1"/>
  <c r="I73" i="1"/>
  <c r="I69" i="1"/>
  <c r="I68" i="1"/>
  <c r="I66" i="1"/>
  <c r="I64" i="1"/>
  <c r="I63" i="1"/>
  <c r="I62" i="1"/>
  <c r="I58" i="1"/>
  <c r="I57" i="1"/>
  <c r="I56" i="1"/>
  <c r="I55" i="1"/>
  <c r="I54" i="1"/>
  <c r="I52" i="1"/>
  <c r="I51" i="1"/>
  <c r="I50" i="1"/>
  <c r="I49" i="1"/>
  <c r="I45" i="1"/>
  <c r="I44" i="1"/>
  <c r="I42" i="1"/>
  <c r="I41" i="1"/>
  <c r="I40" i="1"/>
  <c r="I39" i="1"/>
  <c r="I38" i="1"/>
  <c r="I36" i="1"/>
  <c r="I30" i="1"/>
  <c r="I29" i="1"/>
  <c r="I28" i="1"/>
  <c r="I27" i="1"/>
  <c r="I26" i="1"/>
  <c r="I25" i="1"/>
  <c r="P18" i="1"/>
  <c r="L18" i="1"/>
  <c r="C41" i="6"/>
  <c r="C39" i="6"/>
  <c r="E194" i="1"/>
  <c r="F194" i="1"/>
  <c r="C194" i="1"/>
  <c r="E179" i="1"/>
  <c r="E31" i="4" s="1"/>
  <c r="F179" i="1"/>
  <c r="F31" i="4" s="1"/>
  <c r="C179" i="1"/>
  <c r="C33" i="6" s="1"/>
  <c r="E30" i="4"/>
  <c r="F30" i="4"/>
  <c r="E138" i="1"/>
  <c r="F138" i="1"/>
  <c r="C138" i="1"/>
  <c r="C27" i="4" s="1"/>
  <c r="E122" i="1"/>
  <c r="E26" i="4" s="1"/>
  <c r="F122" i="1"/>
  <c r="F26" i="4" s="1"/>
  <c r="C122" i="1"/>
  <c r="C26" i="4" s="1"/>
  <c r="E107" i="1"/>
  <c r="E23" i="4" s="1"/>
  <c r="F107" i="1"/>
  <c r="F23" i="4" s="1"/>
  <c r="C107" i="1"/>
  <c r="C23" i="4" s="1"/>
  <c r="E95" i="1"/>
  <c r="E22" i="4" s="1"/>
  <c r="F95" i="1"/>
  <c r="F22" i="4" s="1"/>
  <c r="C95" i="1"/>
  <c r="C22" i="4" s="1"/>
  <c r="E89" i="1"/>
  <c r="E21" i="4" s="1"/>
  <c r="F89" i="1"/>
  <c r="F21" i="4" s="1"/>
  <c r="C89" i="1"/>
  <c r="C21" i="4" s="1"/>
  <c r="E82" i="1"/>
  <c r="E20" i="4" s="1"/>
  <c r="F82" i="1"/>
  <c r="F20" i="4" s="1"/>
  <c r="C82" i="1"/>
  <c r="C21" i="6" s="1"/>
  <c r="E70" i="1"/>
  <c r="E19" i="4" s="1"/>
  <c r="F70" i="1"/>
  <c r="F19" i="4" s="1"/>
  <c r="C70" i="1"/>
  <c r="C20" i="6" s="1"/>
  <c r="E59" i="1"/>
  <c r="E18" i="4" s="1"/>
  <c r="F59" i="1"/>
  <c r="C59" i="1"/>
  <c r="C19" i="6" s="1"/>
  <c r="E46" i="1"/>
  <c r="E17" i="4" s="1"/>
  <c r="F46" i="1"/>
  <c r="F17" i="4" s="1"/>
  <c r="C46" i="1"/>
  <c r="E31" i="1"/>
  <c r="E14" i="4" s="1"/>
  <c r="F31" i="1"/>
  <c r="F14" i="4" s="1"/>
  <c r="C31" i="1"/>
  <c r="C15" i="6" s="1"/>
  <c r="E13" i="4"/>
  <c r="F13" i="4"/>
  <c r="F39" i="4"/>
  <c r="E39" i="4"/>
  <c r="C39" i="4"/>
  <c r="F37" i="4"/>
  <c r="E37" i="4"/>
  <c r="C37" i="4"/>
  <c r="G42" i="1"/>
  <c r="H42" i="1" s="1"/>
  <c r="G125" i="1"/>
  <c r="AA125" i="1" s="1"/>
  <c r="G129" i="1"/>
  <c r="AA129" i="1" s="1"/>
  <c r="G130" i="1"/>
  <c r="AA130" i="1" s="1"/>
  <c r="G131" i="1"/>
  <c r="H131" i="1" s="1"/>
  <c r="G134" i="1"/>
  <c r="H134" i="1" s="1"/>
  <c r="G98" i="1"/>
  <c r="AA98" i="1" s="1"/>
  <c r="G101" i="1"/>
  <c r="H101" i="1" s="1"/>
  <c r="G86" i="1"/>
  <c r="AA86" i="1" s="1"/>
  <c r="G64" i="1"/>
  <c r="AA64" i="1" s="1"/>
  <c r="G68" i="1"/>
  <c r="H68" i="1" s="1"/>
  <c r="G26" i="1"/>
  <c r="AA26" i="1" s="1"/>
  <c r="G18" i="1"/>
  <c r="G198" i="1"/>
  <c r="M198" i="1" s="1"/>
  <c r="G126" i="1"/>
  <c r="AA126" i="1" s="1"/>
  <c r="G132" i="1"/>
  <c r="G135" i="1"/>
  <c r="AA135" i="1" s="1"/>
  <c r="G99" i="1"/>
  <c r="AA99" i="1" s="1"/>
  <c r="G100" i="1"/>
  <c r="G102" i="1"/>
  <c r="AA102" i="1" s="1"/>
  <c r="G103" i="1"/>
  <c r="G142" i="1" s="1"/>
  <c r="G62" i="1"/>
  <c r="H62" i="1" s="1"/>
  <c r="G63" i="1"/>
  <c r="AA63" i="1" s="1"/>
  <c r="G65" i="1"/>
  <c r="G66" i="1"/>
  <c r="H66" i="1" s="1"/>
  <c r="G36" i="1"/>
  <c r="AA36" i="1" s="1"/>
  <c r="G39" i="1"/>
  <c r="AA39" i="1" s="1"/>
  <c r="G40" i="1"/>
  <c r="G44" i="1"/>
  <c r="AA44" i="1" s="1"/>
  <c r="G27" i="1"/>
  <c r="AA27" i="1" s="1"/>
  <c r="G29" i="1"/>
  <c r="AA29" i="1" s="1"/>
  <c r="G162" i="1"/>
  <c r="H162" i="1" s="1"/>
  <c r="G127" i="1"/>
  <c r="AA127" i="1" s="1"/>
  <c r="G128" i="1"/>
  <c r="H128" i="1" s="1"/>
  <c r="G133" i="1"/>
  <c r="AA133" i="1" s="1"/>
  <c r="G136" i="1"/>
  <c r="G137" i="1"/>
  <c r="H137" i="1" s="1"/>
  <c r="G105" i="1"/>
  <c r="H105" i="1" s="1"/>
  <c r="G106" i="1"/>
  <c r="H106" i="1" s="1"/>
  <c r="G85" i="1"/>
  <c r="AA85" i="1" s="1"/>
  <c r="G87" i="1"/>
  <c r="H87" i="1" s="1"/>
  <c r="G88" i="1"/>
  <c r="H88" i="1" s="1"/>
  <c r="G69" i="1"/>
  <c r="H69" i="1" s="1"/>
  <c r="G38" i="1"/>
  <c r="H38" i="1" s="1"/>
  <c r="G41" i="1"/>
  <c r="G45" i="1"/>
  <c r="AA45" i="1" s="1"/>
  <c r="G25" i="1"/>
  <c r="H25" i="1" s="1"/>
  <c r="G28" i="1"/>
  <c r="AA28" i="1" s="1"/>
  <c r="G30" i="1"/>
  <c r="AA30" i="1" s="1"/>
  <c r="G186" i="1"/>
  <c r="AA186" i="1" s="1"/>
  <c r="G188" i="1"/>
  <c r="H188" i="1" s="1"/>
  <c r="G190" i="1"/>
  <c r="H190" i="1" s="1"/>
  <c r="G191" i="1"/>
  <c r="AA191" i="1" s="1"/>
  <c r="G187" i="1"/>
  <c r="H187" i="1" s="1"/>
  <c r="G192" i="1"/>
  <c r="G193" i="1"/>
  <c r="AA193" i="1" s="1"/>
  <c r="G50" i="1"/>
  <c r="AA50" i="1" s="1"/>
  <c r="G56" i="1"/>
  <c r="H56" i="1" s="1"/>
  <c r="G49" i="1"/>
  <c r="H49" i="1" s="1"/>
  <c r="G51" i="1"/>
  <c r="AA51" i="1" s="1"/>
  <c r="G52" i="1"/>
  <c r="G54" i="1"/>
  <c r="AA54" i="1" s="1"/>
  <c r="G55" i="1"/>
  <c r="AA55" i="1" s="1"/>
  <c r="G74" i="1"/>
  <c r="H74" i="1" s="1"/>
  <c r="G75" i="1"/>
  <c r="AA75" i="1" s="1"/>
  <c r="G79" i="1"/>
  <c r="G78" i="1"/>
  <c r="H78" i="1" s="1"/>
  <c r="G57" i="1"/>
  <c r="G58" i="1"/>
  <c r="H58" i="1" s="1"/>
  <c r="G73" i="1"/>
  <c r="H73" i="1" s="1"/>
  <c r="G76" i="1"/>
  <c r="AA76" i="1" s="1"/>
  <c r="G77" i="1"/>
  <c r="AA77" i="1" s="1"/>
  <c r="G80" i="1"/>
  <c r="AA80" i="1" s="1"/>
  <c r="G81" i="1"/>
  <c r="G92" i="1"/>
  <c r="AA92" i="1" s="1"/>
  <c r="G93" i="1"/>
  <c r="H93" i="1" s="1"/>
  <c r="G94" i="1"/>
  <c r="H94" i="1" s="1"/>
  <c r="G115" i="1"/>
  <c r="G118" i="1"/>
  <c r="H118" i="1" s="1"/>
  <c r="G114" i="1"/>
  <c r="AA114" i="1" s="1"/>
  <c r="G119" i="1"/>
  <c r="H119" i="1" s="1"/>
  <c r="G116" i="1"/>
  <c r="G117" i="1"/>
  <c r="H117" i="1" s="1"/>
  <c r="G120" i="1"/>
  <c r="H120" i="1" s="1"/>
  <c r="G121" i="1"/>
  <c r="AA121" i="1" s="1"/>
  <c r="G157" i="1"/>
  <c r="G113" i="1"/>
  <c r="AA113" i="1" s="1"/>
  <c r="AA165" i="1"/>
  <c r="H164" i="1"/>
  <c r="AA164" i="1"/>
  <c r="D41" i="6" l="1"/>
  <c r="H155" i="1"/>
  <c r="AA156" i="1"/>
  <c r="V158" i="1"/>
  <c r="J32" i="6" s="1"/>
  <c r="U158" i="1"/>
  <c r="I32" i="6" s="1"/>
  <c r="T158" i="1"/>
  <c r="H32" i="6" s="1"/>
  <c r="S158" i="1"/>
  <c r="G32" i="6" s="1"/>
  <c r="AB158" i="1"/>
  <c r="P32" i="6" s="1"/>
  <c r="R158" i="1"/>
  <c r="F32" i="6" s="1"/>
  <c r="F27" i="4"/>
  <c r="F28" i="4" s="1"/>
  <c r="F140" i="1"/>
  <c r="Z158" i="1"/>
  <c r="N32" i="6" s="1"/>
  <c r="E27" i="4"/>
  <c r="E28" i="4" s="1"/>
  <c r="E140" i="1"/>
  <c r="H148" i="1"/>
  <c r="G158" i="1"/>
  <c r="D32" i="6" s="1"/>
  <c r="Y158" i="1"/>
  <c r="M32" i="6" s="1"/>
  <c r="W158" i="1"/>
  <c r="K32" i="6" s="1"/>
  <c r="AA168" i="1"/>
  <c r="I168" i="1"/>
  <c r="U193" i="1"/>
  <c r="U194" i="1" s="1"/>
  <c r="I36" i="6" s="1"/>
  <c r="I37" i="6" s="1"/>
  <c r="F34" i="4"/>
  <c r="F35" i="4" s="1"/>
  <c r="E34" i="4"/>
  <c r="E35" i="4" s="1"/>
  <c r="I193" i="1"/>
  <c r="C36" i="6"/>
  <c r="C37" i="6" s="1"/>
  <c r="C213" i="1"/>
  <c r="P39" i="6"/>
  <c r="I39" i="6"/>
  <c r="J39" i="6"/>
  <c r="K39" i="6"/>
  <c r="I198" i="1"/>
  <c r="M39" i="6"/>
  <c r="H39" i="6"/>
  <c r="G39" i="6"/>
  <c r="F39" i="6"/>
  <c r="N39" i="6"/>
  <c r="R21" i="1"/>
  <c r="F14" i="6" s="1"/>
  <c r="S21" i="1"/>
  <c r="G14" i="6" s="1"/>
  <c r="Y21" i="1"/>
  <c r="M14" i="6" s="1"/>
  <c r="V21" i="1"/>
  <c r="J14" i="6" s="1"/>
  <c r="T21" i="1"/>
  <c r="H14" i="6" s="1"/>
  <c r="AA18" i="1"/>
  <c r="G21" i="1"/>
  <c r="D14" i="6" s="1"/>
  <c r="W21" i="1"/>
  <c r="K14" i="6" s="1"/>
  <c r="Z21" i="1"/>
  <c r="N14" i="6" s="1"/>
  <c r="H130" i="1"/>
  <c r="H172" i="1"/>
  <c r="H191" i="1"/>
  <c r="H169" i="1"/>
  <c r="H51" i="1"/>
  <c r="U95" i="1"/>
  <c r="I23" i="6" s="1"/>
  <c r="U70" i="1"/>
  <c r="I20" i="6" s="1"/>
  <c r="U89" i="1"/>
  <c r="I22" i="6" s="1"/>
  <c r="W31" i="1"/>
  <c r="K15" i="6" s="1"/>
  <c r="W46" i="1"/>
  <c r="K18" i="6" s="1"/>
  <c r="W82" i="1"/>
  <c r="K21" i="6" s="1"/>
  <c r="W89" i="1"/>
  <c r="K22" i="6" s="1"/>
  <c r="W95" i="1"/>
  <c r="K23" i="6" s="1"/>
  <c r="W107" i="1"/>
  <c r="K24" i="6" s="1"/>
  <c r="W122" i="1"/>
  <c r="K27" i="6" s="1"/>
  <c r="W138" i="1"/>
  <c r="K28" i="6" s="1"/>
  <c r="H168" i="1"/>
  <c r="AA78" i="1"/>
  <c r="H114" i="1"/>
  <c r="Z59" i="1"/>
  <c r="N19" i="6" s="1"/>
  <c r="V89" i="1"/>
  <c r="J22" i="6" s="1"/>
  <c r="V95" i="1"/>
  <c r="J23" i="6" s="1"/>
  <c r="V194" i="1"/>
  <c r="J36" i="6" s="1"/>
  <c r="J37" i="6" s="1"/>
  <c r="W194" i="1"/>
  <c r="K36" i="6" s="1"/>
  <c r="K37" i="6" s="1"/>
  <c r="R31" i="1"/>
  <c r="F15" i="6" s="1"/>
  <c r="AA200" i="1"/>
  <c r="O41" i="6" s="1"/>
  <c r="V46" i="1"/>
  <c r="J18" i="6" s="1"/>
  <c r="U46" i="1"/>
  <c r="I18" i="6" s="1"/>
  <c r="C23" i="6"/>
  <c r="AB18" i="1"/>
  <c r="AA73" i="1"/>
  <c r="H18" i="1"/>
  <c r="H21" i="1" s="1"/>
  <c r="AA120" i="1"/>
  <c r="H200" i="1"/>
  <c r="H170" i="1"/>
  <c r="AA187" i="1"/>
  <c r="I65" i="1"/>
  <c r="Z82" i="1"/>
  <c r="N21" i="6" s="1"/>
  <c r="AA152" i="1"/>
  <c r="AA177" i="1"/>
  <c r="Y194" i="1"/>
  <c r="M36" i="6" s="1"/>
  <c r="M37" i="6" s="1"/>
  <c r="C20" i="4"/>
  <c r="H63" i="1"/>
  <c r="H86" i="1"/>
  <c r="AA56" i="1"/>
  <c r="AA162" i="1"/>
  <c r="H99" i="1"/>
  <c r="AA66" i="1"/>
  <c r="AA134" i="1"/>
  <c r="Y89" i="1"/>
  <c r="M22" i="6" s="1"/>
  <c r="H28" i="1"/>
  <c r="V59" i="1"/>
  <c r="J19" i="6" s="1"/>
  <c r="W59" i="1"/>
  <c r="K19" i="6" s="1"/>
  <c r="H193" i="1"/>
  <c r="C24" i="6"/>
  <c r="H129" i="1"/>
  <c r="AA105" i="1"/>
  <c r="Z95" i="1"/>
  <c r="N23" i="6" s="1"/>
  <c r="AA117" i="1"/>
  <c r="AB89" i="1"/>
  <c r="P22" i="6" s="1"/>
  <c r="C34" i="4"/>
  <c r="C35" i="4" s="1"/>
  <c r="R95" i="1"/>
  <c r="F23" i="6" s="1"/>
  <c r="S194" i="1"/>
  <c r="G36" i="6" s="1"/>
  <c r="G37" i="6" s="1"/>
  <c r="AA101" i="1"/>
  <c r="AA62" i="1"/>
  <c r="H39" i="1"/>
  <c r="AA106" i="1"/>
  <c r="H44" i="1"/>
  <c r="U18" i="1"/>
  <c r="W70" i="1"/>
  <c r="K20" i="6" s="1"/>
  <c r="M18" i="1"/>
  <c r="AA94" i="1"/>
  <c r="I18" i="1"/>
  <c r="H77" i="1"/>
  <c r="H30" i="1"/>
  <c r="H36" i="1"/>
  <c r="H113" i="1"/>
  <c r="T31" i="1"/>
  <c r="H15" i="6" s="1"/>
  <c r="T59" i="1"/>
  <c r="H19" i="6" s="1"/>
  <c r="T82" i="1"/>
  <c r="H21" i="6" s="1"/>
  <c r="T138" i="1"/>
  <c r="H28" i="6" s="1"/>
  <c r="U179" i="1"/>
  <c r="I33" i="6" s="1"/>
  <c r="V179" i="1"/>
  <c r="J33" i="6" s="1"/>
  <c r="W179" i="1"/>
  <c r="K33" i="6" s="1"/>
  <c r="AA38" i="1"/>
  <c r="AA190" i="1"/>
  <c r="U59" i="1"/>
  <c r="I19" i="6" s="1"/>
  <c r="V107" i="1"/>
  <c r="J24" i="6" s="1"/>
  <c r="AB46" i="1"/>
  <c r="P18" i="6" s="1"/>
  <c r="Y82" i="1"/>
  <c r="M21" i="6" s="1"/>
  <c r="AB107" i="1"/>
  <c r="P24" i="6" s="1"/>
  <c r="Z138" i="1"/>
  <c r="N28" i="6" s="1"/>
  <c r="Z179" i="1"/>
  <c r="N33" i="6" s="1"/>
  <c r="Z194" i="1"/>
  <c r="N36" i="6" s="1"/>
  <c r="N37" i="6" s="1"/>
  <c r="R46" i="1"/>
  <c r="F18" i="6" s="1"/>
  <c r="R59" i="1"/>
  <c r="F19" i="6" s="1"/>
  <c r="R70" i="1"/>
  <c r="F20" i="6" s="1"/>
  <c r="R82" i="1"/>
  <c r="F21" i="6" s="1"/>
  <c r="R89" i="1"/>
  <c r="F22" i="6" s="1"/>
  <c r="R107" i="1"/>
  <c r="F24" i="6" s="1"/>
  <c r="R122" i="1"/>
  <c r="F27" i="6" s="1"/>
  <c r="S59" i="1"/>
  <c r="G19" i="6" s="1"/>
  <c r="S70" i="1"/>
  <c r="G20" i="6" s="1"/>
  <c r="S89" i="1"/>
  <c r="G22" i="6" s="1"/>
  <c r="S122" i="1"/>
  <c r="G27" i="6" s="1"/>
  <c r="S179" i="1"/>
  <c r="G33" i="6" s="1"/>
  <c r="H75" i="1"/>
  <c r="Y70" i="1"/>
  <c r="M20" i="6" s="1"/>
  <c r="AB95" i="1"/>
  <c r="P23" i="6" s="1"/>
  <c r="AA42" i="1"/>
  <c r="AA93" i="1"/>
  <c r="H186" i="1"/>
  <c r="C31" i="4"/>
  <c r="H104" i="1"/>
  <c r="H154" i="1"/>
  <c r="AA163" i="1"/>
  <c r="H178" i="1"/>
  <c r="H102" i="1"/>
  <c r="G179" i="1"/>
  <c r="C14" i="4"/>
  <c r="Z31" i="1"/>
  <c r="N15" i="6" s="1"/>
  <c r="R138" i="1"/>
  <c r="F28" i="6" s="1"/>
  <c r="R179" i="1"/>
  <c r="F33" i="6" s="1"/>
  <c r="H26" i="1"/>
  <c r="H135" i="1"/>
  <c r="AA88" i="1"/>
  <c r="AA49" i="1"/>
  <c r="AB31" i="1"/>
  <c r="P15" i="6" s="1"/>
  <c r="U31" i="1"/>
  <c r="I15" i="6" s="1"/>
  <c r="U82" i="1"/>
  <c r="I21" i="6" s="1"/>
  <c r="U122" i="1"/>
  <c r="I27" i="6" s="1"/>
  <c r="H153" i="1"/>
  <c r="Y46" i="1"/>
  <c r="M18" i="6" s="1"/>
  <c r="Z46" i="1"/>
  <c r="N18" i="6" s="1"/>
  <c r="AB59" i="1"/>
  <c r="P19" i="6" s="1"/>
  <c r="Z107" i="1"/>
  <c r="N24" i="6" s="1"/>
  <c r="Z122" i="1"/>
  <c r="N27" i="6" s="1"/>
  <c r="Y122" i="1"/>
  <c r="M27" i="6" s="1"/>
  <c r="AB122" i="1"/>
  <c r="P27" i="6" s="1"/>
  <c r="AB138" i="1"/>
  <c r="P28" i="6" s="1"/>
  <c r="Y179" i="1"/>
  <c r="M33" i="6" s="1"/>
  <c r="AB179" i="1"/>
  <c r="P33" i="6" s="1"/>
  <c r="AB194" i="1"/>
  <c r="P36" i="6" s="1"/>
  <c r="P37" i="6" s="1"/>
  <c r="Y59" i="1"/>
  <c r="M19" i="6" s="1"/>
  <c r="H45" i="1"/>
  <c r="H54" i="1"/>
  <c r="H85" i="1"/>
  <c r="R194" i="1"/>
  <c r="F36" i="6" s="1"/>
  <c r="F37" i="6" s="1"/>
  <c r="T46" i="1"/>
  <c r="H18" i="6" s="1"/>
  <c r="T89" i="1"/>
  <c r="H22" i="6" s="1"/>
  <c r="T95" i="1"/>
  <c r="H23" i="6" s="1"/>
  <c r="T107" i="1"/>
  <c r="H24" i="6" s="1"/>
  <c r="T122" i="1"/>
  <c r="H27" i="6" s="1"/>
  <c r="T179" i="1"/>
  <c r="H33" i="6" s="1"/>
  <c r="T194" i="1"/>
  <c r="H36" i="6" s="1"/>
  <c r="H37" i="6" s="1"/>
  <c r="H176" i="1"/>
  <c r="H171" i="1"/>
  <c r="AA53" i="1"/>
  <c r="U138" i="1"/>
  <c r="I28" i="6" s="1"/>
  <c r="V82" i="1"/>
  <c r="J21" i="6" s="1"/>
  <c r="V122" i="1"/>
  <c r="J27" i="6" s="1"/>
  <c r="V138" i="1"/>
  <c r="J28" i="6" s="1"/>
  <c r="AA119" i="1"/>
  <c r="S31" i="1"/>
  <c r="G15" i="6" s="1"/>
  <c r="S46" i="1"/>
  <c r="G18" i="6" s="1"/>
  <c r="S82" i="1"/>
  <c r="G21" i="6" s="1"/>
  <c r="S95" i="1"/>
  <c r="G23" i="6" s="1"/>
  <c r="S107" i="1"/>
  <c r="G24" i="6" s="1"/>
  <c r="S138" i="1"/>
  <c r="G28" i="6" s="1"/>
  <c r="H175" i="1"/>
  <c r="H92" i="1"/>
  <c r="H95" i="1" s="1"/>
  <c r="AA131" i="1"/>
  <c r="H121" i="1"/>
  <c r="Y95" i="1"/>
  <c r="M23" i="6" s="1"/>
  <c r="T70" i="1"/>
  <c r="H20" i="6" s="1"/>
  <c r="AA25" i="1"/>
  <c r="AA31" i="1" s="1"/>
  <c r="O15" i="6" s="1"/>
  <c r="C28" i="6"/>
  <c r="H76" i="1"/>
  <c r="C19" i="4"/>
  <c r="C14" i="6"/>
  <c r="C16" i="6" s="1"/>
  <c r="G31" i="1"/>
  <c r="G95" i="1"/>
  <c r="H29" i="1"/>
  <c r="AA137" i="1"/>
  <c r="H50" i="1"/>
  <c r="AA188" i="1"/>
  <c r="H133" i="1"/>
  <c r="H64" i="1"/>
  <c r="C18" i="4"/>
  <c r="Y107" i="1"/>
  <c r="M24" i="6" s="1"/>
  <c r="H174" i="1"/>
  <c r="AA68" i="1"/>
  <c r="H27" i="1"/>
  <c r="AA74" i="1"/>
  <c r="V70" i="1"/>
  <c r="J20" i="6" s="1"/>
  <c r="H80" i="1"/>
  <c r="AA69" i="1"/>
  <c r="H126" i="1"/>
  <c r="H98" i="1"/>
  <c r="AA58" i="1"/>
  <c r="AB82" i="1"/>
  <c r="P21" i="6" s="1"/>
  <c r="U107" i="1"/>
  <c r="I24" i="6" s="1"/>
  <c r="H173" i="1"/>
  <c r="Z70" i="1"/>
  <c r="N20" i="6" s="1"/>
  <c r="Z89" i="1"/>
  <c r="N22" i="6" s="1"/>
  <c r="AA87" i="1"/>
  <c r="AA128" i="1"/>
  <c r="AA118" i="1"/>
  <c r="H127" i="1"/>
  <c r="C27" i="6"/>
  <c r="H55" i="1"/>
  <c r="Y31" i="1"/>
  <c r="M15" i="6" s="1"/>
  <c r="AB70" i="1"/>
  <c r="P20" i="6" s="1"/>
  <c r="AA150" i="1"/>
  <c r="Y138" i="1"/>
  <c r="M28" i="6" s="1"/>
  <c r="V31" i="1"/>
  <c r="J15" i="6" s="1"/>
  <c r="I39" i="4"/>
  <c r="C28" i="4"/>
  <c r="E15" i="4"/>
  <c r="F15" i="4"/>
  <c r="F32" i="4"/>
  <c r="AA79" i="1"/>
  <c r="G82" i="1"/>
  <c r="H79" i="1"/>
  <c r="C22" i="6"/>
  <c r="AA116" i="1"/>
  <c r="H116" i="1"/>
  <c r="AA52" i="1"/>
  <c r="H52" i="1"/>
  <c r="E24" i="4"/>
  <c r="G89" i="1"/>
  <c r="H103" i="1"/>
  <c r="H142" i="1" s="1"/>
  <c r="AA103" i="1"/>
  <c r="D39" i="6"/>
  <c r="G37" i="4"/>
  <c r="I37" i="4" s="1"/>
  <c r="AA198" i="1"/>
  <c r="H198" i="1"/>
  <c r="F18" i="4"/>
  <c r="F24" i="4" s="1"/>
  <c r="H192" i="1"/>
  <c r="AA192" i="1"/>
  <c r="H41" i="1"/>
  <c r="AA41" i="1"/>
  <c r="C18" i="6"/>
  <c r="C17" i="4"/>
  <c r="C32" i="6"/>
  <c r="C34" i="6" s="1"/>
  <c r="C30" i="4"/>
  <c r="C140" i="1"/>
  <c r="H157" i="1"/>
  <c r="AA157" i="1"/>
  <c r="G107" i="1"/>
  <c r="AA100" i="1"/>
  <c r="H100" i="1"/>
  <c r="AA132" i="1"/>
  <c r="H132" i="1"/>
  <c r="AA81" i="1"/>
  <c r="H81" i="1"/>
  <c r="AA57" i="1"/>
  <c r="H57" i="1"/>
  <c r="G194" i="1"/>
  <c r="E32" i="4"/>
  <c r="G59" i="1"/>
  <c r="G70" i="1"/>
  <c r="AA65" i="1"/>
  <c r="H65" i="1"/>
  <c r="H125" i="1"/>
  <c r="G138" i="1"/>
  <c r="AA115" i="1"/>
  <c r="G122" i="1"/>
  <c r="H115" i="1"/>
  <c r="H136" i="1"/>
  <c r="AA136" i="1"/>
  <c r="H40" i="1"/>
  <c r="AA40" i="1"/>
  <c r="G46" i="1"/>
  <c r="AA148" i="1"/>
  <c r="H149" i="1"/>
  <c r="H167" i="1"/>
  <c r="AA151" i="1"/>
  <c r="H166" i="1"/>
  <c r="AA43" i="1"/>
  <c r="C49" i="4" l="1"/>
  <c r="AA158" i="1"/>
  <c r="O32" i="6" s="1"/>
  <c r="H158" i="1"/>
  <c r="G213" i="1"/>
  <c r="E41" i="4"/>
  <c r="F41" i="4"/>
  <c r="H43" i="6"/>
  <c r="J43" i="6"/>
  <c r="N43" i="6"/>
  <c r="M43" i="6"/>
  <c r="F43" i="6"/>
  <c r="G43" i="6"/>
  <c r="H89" i="1"/>
  <c r="U21" i="1"/>
  <c r="I14" i="6" s="1"/>
  <c r="I16" i="6" s="1"/>
  <c r="AA21" i="1"/>
  <c r="O14" i="6" s="1"/>
  <c r="AB21" i="1"/>
  <c r="P14" i="6" s="1"/>
  <c r="P16" i="6" s="1"/>
  <c r="J16" i="6"/>
  <c r="K29" i="6"/>
  <c r="M34" i="6"/>
  <c r="K16" i="6"/>
  <c r="H29" i="6"/>
  <c r="I34" i="6"/>
  <c r="F16" i="6"/>
  <c r="K25" i="6"/>
  <c r="H16" i="6"/>
  <c r="AA179" i="1"/>
  <c r="O33" i="6" s="1"/>
  <c r="C29" i="6"/>
  <c r="H70" i="1"/>
  <c r="I29" i="6"/>
  <c r="K34" i="6"/>
  <c r="F29" i="6"/>
  <c r="P34" i="6"/>
  <c r="AA95" i="1"/>
  <c r="O23" i="6" s="1"/>
  <c r="N34" i="6"/>
  <c r="J25" i="6"/>
  <c r="H34" i="6"/>
  <c r="C15" i="4"/>
  <c r="F25" i="6"/>
  <c r="J34" i="6"/>
  <c r="AA70" i="1"/>
  <c r="O20" i="6" s="1"/>
  <c r="AA107" i="1"/>
  <c r="O24" i="6" s="1"/>
  <c r="G30" i="4"/>
  <c r="I30" i="4" s="1"/>
  <c r="H31" i="1"/>
  <c r="H25" i="6"/>
  <c r="N25" i="6"/>
  <c r="N29" i="6"/>
  <c r="AA82" i="1"/>
  <c r="O21" i="6" s="1"/>
  <c r="G29" i="6"/>
  <c r="P29" i="6"/>
  <c r="F34" i="6"/>
  <c r="N16" i="6"/>
  <c r="G16" i="6"/>
  <c r="G13" i="4"/>
  <c r="I13" i="4" s="1"/>
  <c r="AA122" i="1"/>
  <c r="O27" i="6" s="1"/>
  <c r="H194" i="1"/>
  <c r="M25" i="6"/>
  <c r="G25" i="6"/>
  <c r="M29" i="6"/>
  <c r="I25" i="6"/>
  <c r="AA89" i="1"/>
  <c r="O22" i="6" s="1"/>
  <c r="AA194" i="1"/>
  <c r="O36" i="6" s="1"/>
  <c r="O37" i="6" s="1"/>
  <c r="P25" i="6"/>
  <c r="H107" i="1"/>
  <c r="M16" i="6"/>
  <c r="G34" i="6"/>
  <c r="G31" i="4"/>
  <c r="I31" i="4" s="1"/>
  <c r="D33" i="6"/>
  <c r="D34" i="6" s="1"/>
  <c r="H179" i="1"/>
  <c r="H59" i="1"/>
  <c r="J29" i="6"/>
  <c r="H122" i="1"/>
  <c r="H138" i="1"/>
  <c r="AA46" i="1"/>
  <c r="O18" i="6" s="1"/>
  <c r="AA138" i="1"/>
  <c r="O28" i="6" s="1"/>
  <c r="H46" i="1"/>
  <c r="G22" i="4"/>
  <c r="I22" i="4" s="1"/>
  <c r="D23" i="6"/>
  <c r="G14" i="4"/>
  <c r="I14" i="4" s="1"/>
  <c r="D15" i="6"/>
  <c r="C25" i="6"/>
  <c r="G26" i="4"/>
  <c r="D27" i="6"/>
  <c r="C24" i="4"/>
  <c r="H82" i="1"/>
  <c r="C45" i="6"/>
  <c r="C41" i="4"/>
  <c r="D21" i="6"/>
  <c r="G20" i="4"/>
  <c r="I20" i="4" s="1"/>
  <c r="G17" i="4"/>
  <c r="D18" i="6"/>
  <c r="D20" i="6"/>
  <c r="G19" i="4"/>
  <c r="I19" i="4" s="1"/>
  <c r="G21" i="4"/>
  <c r="I21" i="4" s="1"/>
  <c r="D22" i="6"/>
  <c r="AA59" i="1"/>
  <c r="O19" i="6" s="1"/>
  <c r="D19" i="6"/>
  <c r="G18" i="4"/>
  <c r="I18" i="4" s="1"/>
  <c r="G23" i="4"/>
  <c r="I23" i="4" s="1"/>
  <c r="D24" i="6"/>
  <c r="C32" i="4"/>
  <c r="D36" i="6"/>
  <c r="D37" i="6" s="1"/>
  <c r="G34" i="4"/>
  <c r="D28" i="6"/>
  <c r="G140" i="1"/>
  <c r="G27" i="4"/>
  <c r="I27" i="4" s="1"/>
  <c r="O39" i="6"/>
  <c r="I30" i="6" l="1"/>
  <c r="G49" i="4"/>
  <c r="M30" i="6"/>
  <c r="H30" i="6"/>
  <c r="G30" i="6"/>
  <c r="J30" i="6"/>
  <c r="P30" i="6"/>
  <c r="K30" i="6"/>
  <c r="F30" i="6"/>
  <c r="N30" i="6"/>
  <c r="C30" i="6"/>
  <c r="K43" i="6"/>
  <c r="I43" i="6"/>
  <c r="P43" i="6"/>
  <c r="H213" i="1"/>
  <c r="D45" i="6"/>
  <c r="O34" i="6"/>
  <c r="O43" i="6"/>
  <c r="O16" i="6"/>
  <c r="D16" i="6"/>
  <c r="O29" i="6"/>
  <c r="M45" i="6"/>
  <c r="O25" i="6"/>
  <c r="G41" i="4"/>
  <c r="I32" i="4"/>
  <c r="F45" i="6"/>
  <c r="G32" i="4"/>
  <c r="H140" i="1"/>
  <c r="D25" i="6"/>
  <c r="G35" i="4"/>
  <c r="I34" i="4"/>
  <c r="G24" i="4"/>
  <c r="I17" i="4"/>
  <c r="D29" i="6"/>
  <c r="I26" i="4"/>
  <c r="G28" i="4"/>
  <c r="G15" i="4"/>
  <c r="A47" i="6" l="1"/>
  <c r="I41" i="4"/>
  <c r="D30" i="6"/>
  <c r="O30" i="6"/>
  <c r="I45" i="6"/>
  <c r="O45" i="6"/>
  <c r="I15" i="4"/>
  <c r="I28" i="4"/>
  <c r="I24" i="4"/>
  <c r="I35" i="4"/>
  <c r="I49" i="4" l="1"/>
</calcChain>
</file>

<file path=xl/sharedStrings.xml><?xml version="1.0" encoding="utf-8"?>
<sst xmlns="http://schemas.openxmlformats.org/spreadsheetml/2006/main" count="948" uniqueCount="393">
  <si>
    <t>F</t>
  </si>
  <si>
    <t xml:space="preserve"> </t>
  </si>
  <si>
    <t xml:space="preserve"> DESCRIPTION</t>
  </si>
  <si>
    <t>04.30</t>
  </si>
  <si>
    <t>10.05</t>
  </si>
  <si>
    <t>10.15</t>
  </si>
  <si>
    <t>10.25</t>
  </si>
  <si>
    <t>10.95</t>
  </si>
  <si>
    <t>11.05</t>
  </si>
  <si>
    <t>11.15</t>
  </si>
  <si>
    <t>11.75</t>
  </si>
  <si>
    <t>11.95</t>
  </si>
  <si>
    <t>12.05</t>
  </si>
  <si>
    <t>12.15</t>
  </si>
  <si>
    <t>12.35</t>
  </si>
  <si>
    <t>12.55</t>
  </si>
  <si>
    <t>12.95</t>
  </si>
  <si>
    <t>13.05</t>
  </si>
  <si>
    <t>13.15</t>
  </si>
  <si>
    <t>13.95</t>
  </si>
  <si>
    <t>14.05</t>
  </si>
  <si>
    <t>14.15</t>
  </si>
  <si>
    <t>14.35</t>
  </si>
  <si>
    <t>14.95</t>
  </si>
  <si>
    <t>15.55</t>
  </si>
  <si>
    <t>15.65</t>
  </si>
  <si>
    <t>15.95</t>
  </si>
  <si>
    <t>15.40</t>
  </si>
  <si>
    <t>01.05</t>
  </si>
  <si>
    <t>02.05</t>
  </si>
  <si>
    <t>02.10</t>
  </si>
  <si>
    <t>02.15</t>
  </si>
  <si>
    <t>02.20</t>
  </si>
  <si>
    <t>02.95</t>
  </si>
  <si>
    <t>04.05</t>
  </si>
  <si>
    <t>04.10</t>
  </si>
  <si>
    <t>04.15</t>
  </si>
  <si>
    <t>04.20</t>
  </si>
  <si>
    <t>04.25</t>
  </si>
  <si>
    <t>04.95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</si>
  <si>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</si>
  <si>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</si>
  <si>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</si>
  <si>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</si>
  <si>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</si>
  <si>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</si>
  <si>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</si>
  <si>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</si>
  <si>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</si>
  <si>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</si>
  <si>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</si>
  <si>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</si>
  <si>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</si>
  <si>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</si>
  <si>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</si>
  <si>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</si>
  <si>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</si>
  <si>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</si>
  <si>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</si>
  <si>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</si>
  <si>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</si>
  <si>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</si>
  <si>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</si>
  <si>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</si>
  <si>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</si>
  <si>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</si>
  <si>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</si>
  <si>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</si>
  <si>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</si>
  <si>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</si>
  <si>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</si>
  <si>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</si>
  <si>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</si>
  <si>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</si>
  <si>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</si>
  <si>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</si>
  <si>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</si>
  <si>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</si>
  <si>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</si>
  <si>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</si>
  <si>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13.10</t>
  </si>
  <si>
    <t>14.10</t>
  </si>
  <si>
    <t>14.20</t>
  </si>
  <si>
    <t>14.30</t>
  </si>
  <si>
    <t>14.40</t>
  </si>
  <si>
    <t>15.50</t>
  </si>
  <si>
    <t>15.60</t>
  </si>
  <si>
    <t>G</t>
  </si>
  <si>
    <t>Rapport de coûts pour la période se terminant le (date) :</t>
  </si>
  <si>
    <t>POSTE</t>
  </si>
  <si>
    <t>CATÉGORIE</t>
  </si>
  <si>
    <t>DEVIS</t>
  </si>
  <si>
    <t>COÛTS À JOUR</t>
  </si>
  <si>
    <t>Achat de droits</t>
  </si>
  <si>
    <t>Main-d'oeuvre de la conception</t>
  </si>
  <si>
    <t>Main-d'oeuvre de la programmation</t>
  </si>
  <si>
    <t>Artistes</t>
  </si>
  <si>
    <t>Main-d'oeuvre de l'administration</t>
  </si>
  <si>
    <t>TOTAL "B" - POSTES DE L'ÉQUIPE DE PRODUCTION</t>
  </si>
  <si>
    <t>TOTAL "C" - MATÉRIEL ET FOURNITURES</t>
  </si>
  <si>
    <t>SOUS-TOTAL "B"+"C"</t>
  </si>
  <si>
    <t>TOTAL  "E" - ADMINISTRATION DE LA PRODUCTION</t>
  </si>
  <si>
    <t>FRAIS D'ADMINISTRATION</t>
  </si>
  <si>
    <t>IMPRÉVUS</t>
  </si>
  <si>
    <t>COÛTS TOTAUX</t>
  </si>
  <si>
    <t>Interne</t>
  </si>
  <si>
    <t>Apparenté</t>
  </si>
  <si>
    <t>Externe</t>
  </si>
  <si>
    <t>Répartition des coûts
(Coûts totaux)</t>
  </si>
  <si>
    <t>Répartition des coûts
(Devis)</t>
  </si>
  <si>
    <t>Origine des coûts
(Devis)</t>
  </si>
  <si>
    <t>Origine des coûts
(Coûts totaux)</t>
  </si>
  <si>
    <t>Canadien</t>
  </si>
  <si>
    <t>Non-Canadien</t>
  </si>
  <si>
    <t>ÉCARTS</t>
  </si>
  <si>
    <t>COÛTS
TOTAUX</t>
  </si>
  <si>
    <t>Changement
d'origine</t>
  </si>
  <si>
    <t>Changement de répartition</t>
  </si>
  <si>
    <t>Total Achat de droits</t>
  </si>
  <si>
    <t>Droits de l'histoire (incluant droits optionnels)</t>
  </si>
  <si>
    <t>SECTION "B" - POSTES DE L'ÉQUIPE DE PRODUCTION</t>
  </si>
  <si>
    <t>Architecte du système</t>
  </si>
  <si>
    <t>Total Main-d'oeuvre de la conception</t>
  </si>
  <si>
    <t>Total Main-d'oeuvre de la programmation</t>
  </si>
  <si>
    <t>Ergonome des interfaces</t>
  </si>
  <si>
    <t>Main-d'oeuvre de la programmation (préciser)</t>
  </si>
  <si>
    <t>Main-d'oeuvre - Tests</t>
  </si>
  <si>
    <t>Main-d'oeuvre audio / vidéo</t>
  </si>
  <si>
    <t>Total Main-d'oeuvre audio / vidéo</t>
  </si>
  <si>
    <t>Total Artistes</t>
  </si>
  <si>
    <t>Postes de travail informatique (préciser)</t>
  </si>
  <si>
    <t>Équipement supplémentaire (préciser)</t>
  </si>
  <si>
    <t>Unités de stockage supplémentaires</t>
  </si>
  <si>
    <t>Licences de logiciels (préciser)</t>
  </si>
  <si>
    <t>Serveur de validation (pour l'installation)</t>
  </si>
  <si>
    <t>Total Matériel et fournitures audio/vidéo</t>
  </si>
  <si>
    <t>Location et fournitures : Matériel d'artiste</t>
  </si>
  <si>
    <t>Location - Équipement caméra</t>
  </si>
  <si>
    <t>Location matériel audio</t>
  </si>
  <si>
    <t>Effets sonores</t>
  </si>
  <si>
    <t>Transferts, archives images</t>
  </si>
  <si>
    <t>Montage hors ligne</t>
  </si>
  <si>
    <t>Montage en ligne</t>
  </si>
  <si>
    <t>Post-synchro et mixage</t>
  </si>
  <si>
    <t>Webmestre</t>
  </si>
  <si>
    <t>Dépenses de lancement</t>
  </si>
  <si>
    <t>Pochette de presse</t>
  </si>
  <si>
    <t>SECTION "E" - ADMINISTRATION DE LA PRODUCTION</t>
  </si>
  <si>
    <t>Total Administration de la production</t>
  </si>
  <si>
    <t>Frais légaux</t>
  </si>
  <si>
    <t>Frais bancaires</t>
  </si>
  <si>
    <t>Frais reliés au financement intérimaire</t>
  </si>
  <si>
    <t>POSTES BUDGÉTAIRES SUPPLÉMENTAIRES</t>
  </si>
  <si>
    <t>MONTANT D'ÉCART</t>
  </si>
  <si>
    <t>EXPLICATION DE L'ÉCART ET/OU DU CHANGEMENT</t>
  </si>
  <si>
    <t>ESTIMATION
POUR L'ACHÈVEMENT</t>
  </si>
  <si>
    <t>Interne à Apparenté</t>
  </si>
  <si>
    <t>Interne à Externe</t>
  </si>
  <si>
    <t>Apparenté à Interne</t>
  </si>
  <si>
    <t>Apparenté à Externe</t>
  </si>
  <si>
    <t>Externe à Interne</t>
  </si>
  <si>
    <t>Externe à Apparenté</t>
  </si>
  <si>
    <t>Canadien à Non-canadien</t>
  </si>
  <si>
    <t>Non-canadien à Canadien</t>
  </si>
  <si>
    <t>Devis</t>
  </si>
  <si>
    <t>Coûts totaux</t>
  </si>
  <si>
    <t>Répartition des coûts</t>
  </si>
  <si>
    <t>Origine des coûts</t>
  </si>
  <si>
    <t>10.50</t>
  </si>
  <si>
    <t>Gestionnaire de communauté</t>
  </si>
  <si>
    <t xml:space="preserve">Matériel de numérisation </t>
  </si>
  <si>
    <t xml:space="preserve">Matériel supplémentaire </t>
  </si>
  <si>
    <t xml:space="preserve">Matériel et fournitures supplémentaires </t>
  </si>
  <si>
    <t>14.22</t>
  </si>
  <si>
    <t>Commanditaires</t>
  </si>
  <si>
    <t>Matériel auxiliaire</t>
  </si>
  <si>
    <t>14.50</t>
  </si>
  <si>
    <t>14.60</t>
  </si>
  <si>
    <t>Produits auxiliaires</t>
  </si>
  <si>
    <t>Postes-clés</t>
  </si>
  <si>
    <t xml:space="preserve">Matériel et fournitures </t>
  </si>
  <si>
    <t>Administration</t>
  </si>
  <si>
    <t xml:space="preserve">Postes-clés </t>
  </si>
  <si>
    <t xml:space="preserve">Main-d'oeuvre de l'administration </t>
  </si>
  <si>
    <t xml:space="preserve">SECTION "C" - MATÉRIEL ET FOURNITURES </t>
  </si>
  <si>
    <t xml:space="preserve">Administration </t>
  </si>
  <si>
    <t xml:space="preserve">Droits des images </t>
  </si>
  <si>
    <t xml:space="preserve">Droits sonores </t>
  </si>
  <si>
    <t>04.35</t>
  </si>
  <si>
    <t xml:space="preserve">Total Postes-clés </t>
  </si>
  <si>
    <t>05.30</t>
  </si>
  <si>
    <t>Infographiste</t>
  </si>
  <si>
    <t>Autre (préciser)</t>
  </si>
  <si>
    <t>06.25</t>
  </si>
  <si>
    <t xml:space="preserve">Autre (préciser) </t>
  </si>
  <si>
    <t>Total Main-d'oeuvre de l'administration</t>
  </si>
  <si>
    <t>Recherchiste</t>
  </si>
  <si>
    <t>Scénariste</t>
  </si>
  <si>
    <t>Spécialiste du contenu</t>
  </si>
  <si>
    <t>Spécialiste de l'interface</t>
  </si>
  <si>
    <t>L'équipement et les logiciels doivent être calculés au prorata de l'utilisation pour le projet ET amortis selon un amortissement linéraire ou dégressif.</t>
  </si>
  <si>
    <t>Total Matériel et fournitures</t>
  </si>
  <si>
    <t>Aucun paiement de droits accepté pour la compagnie requérante, co-requérante ou la société-mère ou une personne apparentée.</t>
  </si>
  <si>
    <t>TOTAL "A" - PRODUCTEUR/PRODUCTRICE</t>
  </si>
  <si>
    <t>TOTAL "D" - EXPLOITATION, MISE EN MARCHÉ, PROMOTION, PUBLICITÉ</t>
  </si>
  <si>
    <t xml:space="preserve">Droits librairies </t>
  </si>
  <si>
    <t>Autres droits (préciser)</t>
  </si>
  <si>
    <t>Main-d'oeuvre supplémentaire (préciser)</t>
  </si>
  <si>
    <t>Autre main-d'oeuvre</t>
  </si>
  <si>
    <t xml:space="preserve">Autre main-d'oeuvre </t>
  </si>
  <si>
    <t xml:space="preserve">Mise en Marché et Exploitation </t>
  </si>
  <si>
    <t>Promotion et Publicité</t>
  </si>
  <si>
    <t xml:space="preserve">Total Autre main-d'oeuvre </t>
  </si>
  <si>
    <t>13.01</t>
  </si>
  <si>
    <t>13.02</t>
  </si>
  <si>
    <t>13.03</t>
  </si>
  <si>
    <t>13.04</t>
  </si>
  <si>
    <t>SECTION "D" - MISE EN MARCHÉ, EXPLOITATION, PROMOTION ET PUBLICITÉ</t>
  </si>
  <si>
    <t xml:space="preserve">Mise en marché et exploitation </t>
  </si>
  <si>
    <t xml:space="preserve">Groupes cibles </t>
  </si>
  <si>
    <t>Relations médias</t>
  </si>
  <si>
    <t>Serveur</t>
  </si>
  <si>
    <t xml:space="preserve">Logiciels pour exploitation </t>
  </si>
  <si>
    <t>13.11</t>
  </si>
  <si>
    <t>Spécialiste aux ventes</t>
  </si>
  <si>
    <t>Main d'œuvre pour entretien</t>
  </si>
  <si>
    <t>Total Mise en Marché et Exploitation</t>
  </si>
  <si>
    <t>Photographie</t>
  </si>
  <si>
    <t>14.21</t>
  </si>
  <si>
    <t>Bandes annonces</t>
  </si>
  <si>
    <t xml:space="preserve">Inscription aux conférences </t>
  </si>
  <si>
    <t>14.61</t>
  </si>
  <si>
    <t>14.62</t>
  </si>
  <si>
    <t>14.63</t>
  </si>
  <si>
    <t>14.64</t>
  </si>
  <si>
    <t>Kiosque d'exposition</t>
  </si>
  <si>
    <t>Transport aux conférences</t>
  </si>
  <si>
    <t xml:space="preserve">Hébergement aux conférences </t>
  </si>
  <si>
    <t>Per diem du personnel aux conférences</t>
  </si>
  <si>
    <t>Total Promotion et Publicité</t>
  </si>
  <si>
    <t xml:space="preserve">Assurances </t>
  </si>
  <si>
    <t>Vous pouvez ajouter des lignes si une même personne occupe plus d'un poste</t>
  </si>
  <si>
    <t>Productrice / Producteur</t>
  </si>
  <si>
    <t>Requérant :</t>
  </si>
  <si>
    <t>Productrice(s) / Producteur(s) :</t>
  </si>
  <si>
    <t>SOMMAIRE DES COÛTS FINAUX</t>
  </si>
  <si>
    <t>Date du rapport des coûts finaux :</t>
  </si>
  <si>
    <t>Total du financement canadien ($) :</t>
  </si>
  <si>
    <r>
      <t xml:space="preserve">Montant du rapport des couts finaux ($) :
</t>
    </r>
    <r>
      <rPr>
        <sz val="10"/>
        <rFont val="Arial"/>
        <family val="2"/>
      </rPr>
      <t xml:space="preserve">(doit être équivalent au total du financement final) </t>
    </r>
  </si>
  <si>
    <r>
      <t xml:space="preserve">Total non canadien du financement final ($) : </t>
    </r>
    <r>
      <rPr>
        <sz val="10"/>
        <rFont val="Arial"/>
        <family val="2"/>
      </rPr>
      <t>(Pour les coproductions internationales seulement)</t>
    </r>
  </si>
  <si>
    <t xml:space="preserve">( AAAA / MM / JJ ) </t>
  </si>
  <si>
    <t>FINANCEMENT</t>
  </si>
  <si>
    <t>Programme du FMC</t>
  </si>
  <si>
    <t>Numéro de la demande</t>
  </si>
  <si>
    <t>Montant ($)</t>
  </si>
  <si>
    <t>Total de la contribution du FMC :</t>
  </si>
  <si>
    <r>
      <t>B. Agences de financement</t>
    </r>
    <r>
      <rPr>
        <sz val="10"/>
        <rFont val="Arial"/>
        <family val="2"/>
      </rPr>
      <t xml:space="preserve"> - Donner les précisions</t>
    </r>
  </si>
  <si>
    <t>Nom des participants</t>
  </si>
  <si>
    <t>Préciser :</t>
  </si>
  <si>
    <t>Crédits d'impôt</t>
  </si>
  <si>
    <t>Provincial (préciser la province) :</t>
  </si>
  <si>
    <t>Fédéral (préciser) :</t>
  </si>
  <si>
    <t>Total - Agences de financement :</t>
  </si>
  <si>
    <t>C. Autre financement</t>
  </si>
  <si>
    <t>Autres sources de financement</t>
  </si>
  <si>
    <t>Type de contribution</t>
  </si>
  <si>
    <t xml:space="preserve">Investissement de la société requérante </t>
  </si>
  <si>
    <t xml:space="preserve">Distributeur(s) (le cas échéant) </t>
  </si>
  <si>
    <t xml:space="preserve">Editeur(s) (le cas échéant) </t>
  </si>
  <si>
    <t xml:space="preserve">Droits de diffusion </t>
  </si>
  <si>
    <t>Autre financement (préciser) :</t>
  </si>
  <si>
    <t xml:space="preserve">Participation étrangère à la structure financière canadienne </t>
  </si>
  <si>
    <t>Total - Autre financement :</t>
  </si>
  <si>
    <t>D. Total - Structure financière canadienne (Sections A+B+C)</t>
  </si>
  <si>
    <r>
      <t>E. Structure de financement étranger</t>
    </r>
    <r>
      <rPr>
        <sz val="10"/>
        <rFont val="Arial"/>
        <family val="2"/>
      </rPr>
      <t xml:space="preserve"> (dans le cas des coproductions internationales seulement)</t>
    </r>
  </si>
  <si>
    <t>Total - Structure de financement étranger :</t>
  </si>
  <si>
    <t>Financement total (Sections D+E)</t>
  </si>
  <si>
    <r>
      <t>REMARQUE</t>
    </r>
    <r>
      <rPr>
        <b/>
        <sz val="10"/>
        <rFont val="Arial"/>
        <family val="2"/>
      </rPr>
      <t xml:space="preserve"> :
Le terme « aide totale du gouvernement » signifie toute aide issue des gouvernements fédéral, provincial, territorial ou municipal, dont la détermination tient compte du montant de financement figurant à l’Annexe C de la Directive sur les paiements de transferts du Conseil du Trésor, et ses modifications subséquentes.
</t>
    </r>
    <r>
      <rPr>
        <b/>
        <u/>
        <sz val="10"/>
        <rFont val="Arial"/>
        <family val="2"/>
      </rPr>
      <t>Pour plus de clarté, veuillez inclure ci-dessous toute l'aide gouvernementale reçue pour ce projet, que ce soutien financier ait été réinvesti ou non, en partie ou en totalité, dans la structure financière du projet inscrite ci-haut.</t>
    </r>
    <r>
      <rPr>
        <b/>
        <sz val="10"/>
        <rFont val="Arial"/>
        <family val="2"/>
      </rPr>
      <t xml:space="preserve">
**Veuillez noter que toute l’aide reçue du FMC doit être incluse dans ce formulaire**</t>
    </r>
  </si>
  <si>
    <t>FORMULAIRE DE L'AIDE TOTALE DU GOUVERNEMENT</t>
  </si>
  <si>
    <t>Source de l'aide du gouvernement</t>
  </si>
  <si>
    <t>Type d'aide</t>
  </si>
  <si>
    <r>
      <t xml:space="preserve">$ Montant de l'aide
</t>
    </r>
    <r>
      <rPr>
        <sz val="10"/>
        <rFont val="Arial"/>
        <family val="2"/>
      </rPr>
      <t>(en $ Cdn)</t>
    </r>
  </si>
  <si>
    <t>% de l'aide totale du gouvernement</t>
  </si>
  <si>
    <t>Aide totale du gouvernement :</t>
  </si>
  <si>
    <r>
      <t xml:space="preserve"> </t>
    </r>
    <r>
      <rPr>
        <b/>
        <sz val="10"/>
        <rFont val="Arial"/>
        <family val="2"/>
      </rPr>
      <t xml:space="preserve">Signature : </t>
    </r>
  </si>
  <si>
    <t xml:space="preserve">         </t>
  </si>
  <si>
    <t xml:space="preserve">Nom : </t>
  </si>
  <si>
    <t xml:space="preserve">Je suis dûment autorisé.e                      </t>
  </si>
  <si>
    <t xml:space="preserve">En lettres moulées SVP              </t>
  </si>
  <si>
    <t xml:space="preserve">Titre : </t>
  </si>
  <si>
    <t xml:space="preserve">Date : </t>
  </si>
  <si>
    <t xml:space="preserve">                  </t>
  </si>
  <si>
    <t>Liste des participants financiers et Aide totale du gouvernement</t>
  </si>
  <si>
    <r>
      <rPr>
        <b/>
        <u/>
        <sz val="10"/>
        <rFont val="Arial"/>
        <family val="2"/>
      </rPr>
      <t>REMARQUE</t>
    </r>
    <r>
      <rPr>
        <b/>
        <sz val="10"/>
        <rFont val="Arial"/>
        <family val="2"/>
      </rPr>
      <t xml:space="preserve"> : Le total du financement final doit correspondre au total du rapport sur les coûts définitifs (qu’il corresponde ou non au devis de production d’origine). </t>
    </r>
  </si>
  <si>
    <t>Dans le cas des coproductions en vertu d’accords officiels, le total du financement doit correspondre au total des coûts définitifs canadiens (qu’il corresponde ou non au devis de production d’origine).</t>
  </si>
  <si>
    <t>Explication des écarts</t>
  </si>
  <si>
    <t>Sommaire des coûts</t>
  </si>
  <si>
    <t>Allocation et Origine des coûts</t>
  </si>
  <si>
    <t>Signature de la productrice / du producteur</t>
  </si>
  <si>
    <t>Veuillez fournir les explications pour tout écart significatif des coûts totaux avec le devis et / ou la répartition des coûts / l'origine des coûts initiaux.</t>
  </si>
  <si>
    <t xml:space="preserve">Note: 75% des dépenses doivent être d'origine canadienne. </t>
  </si>
  <si>
    <t>Matériel et fournitures audio / vidéo</t>
  </si>
  <si>
    <t>TOTAL "A" - PRODUCTRICE /PRODUCTEUR</t>
  </si>
  <si>
    <t>SECTION "A" - PRODUCTRICE / PRODUCTEUR</t>
  </si>
  <si>
    <t>Directrice / Directeur artistique</t>
  </si>
  <si>
    <t>Directrice / Directeur de l'animation</t>
  </si>
  <si>
    <t>Directrice / Directeur interactif</t>
  </si>
  <si>
    <t>Directrice / Directeur de la création</t>
  </si>
  <si>
    <t>Animatrice / Animateur 2D</t>
  </si>
  <si>
    <t>Animatrice / Animateur 3D</t>
  </si>
  <si>
    <t>Conceptrice / Concepteur graphique</t>
  </si>
  <si>
    <t>Conceptrice / Concepteur du scénario-maquette</t>
  </si>
  <si>
    <t>Illustratrice / Illustrateur</t>
  </si>
  <si>
    <t>Programmeuse principale / Programmeur principal</t>
  </si>
  <si>
    <t>Intégrateure / Intégrateur du système</t>
  </si>
  <si>
    <t>Assistante conceptrice / Assistant concepteur</t>
  </si>
  <si>
    <t>Réalisatrice / Réalisateur</t>
  </si>
  <si>
    <t>Opératrice / Opérateur de la caméra</t>
  </si>
  <si>
    <t>Équipe éclairage / électrique</t>
  </si>
  <si>
    <t>Preneuse / Preneur de son</t>
  </si>
  <si>
    <t>Coordonnatrice / Coordonnateur</t>
  </si>
  <si>
    <t>Monteuse / Monteur</t>
  </si>
  <si>
    <t>Comédiennes / Comédiens - Figurantes / Figurants</t>
  </si>
  <si>
    <t>Voix hors-champ (narratrices / narrateurs)</t>
  </si>
  <si>
    <t>Comptabilité / tenue de livre - du projet seulement</t>
  </si>
  <si>
    <t>Directrice / Directeur mise en marché</t>
  </si>
  <si>
    <t>Total Productrice / Producteur</t>
  </si>
  <si>
    <t>Si la personne au poste 04.05 est actionnaire de la compagnie requérante, co-requérante ou de la société-mère, son salaire en tant que gestionnaire ou cheffe / chef de projet doit etre déplacé à la ligne 01.05 ci-dessus.</t>
  </si>
  <si>
    <t>Directrice / Directeur technique</t>
  </si>
  <si>
    <t>Consultante / Consultant</t>
  </si>
  <si>
    <t>Location - Éclairage / Équipement électrique</t>
  </si>
  <si>
    <t>Transferts, archives son / musique</t>
  </si>
  <si>
    <t>COPRODUCTION INTERNATIONALE, S'IL Y A LIEU</t>
  </si>
  <si>
    <r>
      <rPr>
        <b/>
        <u/>
        <sz val="9"/>
        <rFont val="Arial"/>
        <family val="2"/>
      </rPr>
      <t>Aux coûts finaux, les imprévus doivent être à 0$</t>
    </r>
    <r>
      <rPr>
        <sz val="9"/>
        <rFont val="Arial"/>
        <family val="2"/>
      </rPr>
      <t>. Les dépenses imprévues qui ont été effectuées doivent être réparties dans les postes ci-dessus. Si les imprévus n’ont pas été dépensés au final, ils doivent demeurer à 0$ et le total des coûts finaux sera moindre que le total du devis.</t>
    </r>
  </si>
  <si>
    <t>Compagnie(s) coproductrice(s) étrangère(s)</t>
  </si>
  <si>
    <t>Gestionnaire ou Cheffe/ Chef de projet (non actionnaire seulement)</t>
  </si>
  <si>
    <t>Publicités numériques</t>
  </si>
  <si>
    <t>Publicités médias</t>
  </si>
  <si>
    <t>Autre matériel promotionnel</t>
  </si>
  <si>
    <t>Voir les Politiques d'affaires du FMC pour les exigences en matière de comptabilisation.</t>
  </si>
  <si>
    <t>Les coûts dans cette section doivent être spécifiques au projet; les dépenses courantes de la compagnie doivent être indiquées à la section FRAIS D’ADMINISTRATION (ligne F ).</t>
  </si>
  <si>
    <t>Détail des coûts</t>
  </si>
  <si>
    <t xml:space="preserve">Date ( AAAA / MM / JJ ) </t>
  </si>
  <si>
    <t>CHOISIR LE CHANGEMENT DE RÉPARTITION DE COÛTS / D'ORIGINE</t>
  </si>
  <si>
    <t>Compagnie(s)  coproductrice(s) étrangère(s): inscrire nom(s) et pays</t>
  </si>
  <si>
    <t>-</t>
  </si>
  <si>
    <t>Instructions</t>
  </si>
  <si>
    <t>•</t>
  </si>
  <si>
    <t>Commencez par remplir l'onglet "Détail des coûts". Des informations saisies dans cet onglet seront automatiquement réparties dans les autres onglets.</t>
  </si>
  <si>
    <t>Assurez-vous que les totaux des sous-sections dans lesquelles des lignes ont été ajoutées incluent les montants des nouvelles lignes ajoutées.</t>
  </si>
  <si>
    <t>Les onglets "Page sommaire" et "Allocation et Origine" sont verrouillés.  Ces onglets seront automatiquement remplis en fonction des informations saisies dans l'onglet "Détail des coûts".</t>
  </si>
  <si>
    <t>Bien que verrouillés, ces onglets vous permettent d'ajouter une signature et une date.</t>
  </si>
  <si>
    <t>Si le projet est une coproduction internationale:</t>
  </si>
  <si>
    <t>Veuillez svp joindre le rapport de coûts de chaque coproducteur étranger séparément en veillant à bien indiquer leur taux de change respectif.</t>
  </si>
  <si>
    <t>Titre du projet et Numéro FMC :</t>
  </si>
  <si>
    <t>GRAND TOTAL :</t>
  </si>
  <si>
    <t>TOTAL COPRODUCTION INTERNATIONALE :</t>
  </si>
  <si>
    <t>GRAND TOTAL CANADIEN :</t>
  </si>
  <si>
    <t>Pas au devis</t>
  </si>
  <si>
    <t>Pas de coût</t>
  </si>
  <si>
    <t>GRAND TOTAL SI COPRODUCTION INTERNATIONALE :</t>
  </si>
  <si>
    <t>COÛTS TOTAUX (CAD)</t>
  </si>
  <si>
    <t>ÉCARTS (CAD)</t>
  </si>
  <si>
    <t>COPRODUCTION INTERNATIONALE, S'IL Y A LIEU (Voir instructions)</t>
  </si>
  <si>
    <r>
      <t>Veuillez inscrire ci-dessous toute</t>
    </r>
    <r>
      <rPr>
        <i/>
        <u/>
        <sz val="10"/>
        <rFont val="Arial"/>
        <family val="2"/>
      </rPr>
      <t xml:space="preserve"> autre</t>
    </r>
    <r>
      <rPr>
        <i/>
        <sz val="10"/>
        <rFont val="Arial"/>
        <family val="2"/>
      </rPr>
      <t xml:space="preserve"> aide gouvernementale reçue pour ce projet</t>
    </r>
  </si>
  <si>
    <t xml:space="preserve"> DEVIS (CAD)</t>
  </si>
  <si>
    <t>DEVIS (CAD)</t>
  </si>
  <si>
    <t xml:space="preserve">Crédits d'impôt provinciaux (100 % estimés/reçus) </t>
  </si>
  <si>
    <t xml:space="preserve">Crédits d'impôt fédéraux (100 % estimés/reçus) </t>
  </si>
  <si>
    <r>
      <t>Portez attention aux messages d'erreur qui peuvent apparaître en</t>
    </r>
    <r>
      <rPr>
        <b/>
        <sz val="10"/>
        <color rgb="FFFF0000"/>
        <rFont val="Arial"/>
        <family val="2"/>
      </rPr>
      <t xml:space="preserve"> rouge</t>
    </r>
    <r>
      <rPr>
        <sz val="10"/>
        <rFont val="Arial"/>
        <family val="2"/>
      </rPr>
      <t>.</t>
    </r>
  </si>
  <si>
    <t xml:space="preserve">SVP, pensez à l'environnement avant d'imprimer. </t>
  </si>
  <si>
    <t>SVP, ne pas supprimer ni masquer des lignes ou des colonnes dans quelconque onglet.</t>
  </si>
  <si>
    <t>Veuillez également inscrire les montants en devise canadienne dans les cellules jaunes appropriées de la section Coproduction Internationale dans l'onglet "Détail des coûts".</t>
  </si>
  <si>
    <t>VEUILLEZ ENTRER VOS DONNÉES DANS LES CELLULES JAUNES SEULEMENT - TOUT MONTANT AVANT TAXES - ENTREZ DES CHIFFRES ENTIERS</t>
  </si>
  <si>
    <r>
      <t xml:space="preserve">Le coût ne peut pas excéder 10% du total des sections B+C du </t>
    </r>
    <r>
      <rPr>
        <b/>
        <sz val="9"/>
        <rFont val="Arial"/>
        <family val="2"/>
      </rPr>
      <t>devis final approuvé au contrat</t>
    </r>
    <r>
      <rPr>
        <sz val="9"/>
        <rFont val="Arial"/>
        <family val="2"/>
      </rPr>
      <t xml:space="preserve"> si la personne est actionnaire de la compagnie requérante, co-requérante ou de la société-mère.</t>
    </r>
  </si>
  <si>
    <r>
      <t>Les frais d'administration ne peuvent excéder 10% du total des sections B+C du</t>
    </r>
    <r>
      <rPr>
        <b/>
        <sz val="9"/>
        <rFont val="Arial"/>
        <family val="2"/>
      </rPr>
      <t xml:space="preserve"> devis final approuvé au contrat</t>
    </r>
    <r>
      <rPr>
        <sz val="9"/>
        <rFont val="Arial"/>
        <family val="2"/>
      </rPr>
      <t>.</t>
    </r>
  </si>
  <si>
    <t xml:space="preserve">Les onglets "Page sommaire", "Allocation et Origine" et "Liste des participants financiers et Aide totale du gouvernement" doivent être signés. </t>
  </si>
  <si>
    <t>Si vous ne pouvez pas ajouter de signature directement dans Excel, veuillez soumettre ces pages en format PDF, datées et signées, en plus de soumettre l'ensemble du rapport de coûts en format Excel.</t>
  </si>
  <si>
    <t>Médias Numériques Interactifs</t>
  </si>
  <si>
    <t>Conceptrice / Concepteur interactif ou de jeu (Designer)</t>
  </si>
  <si>
    <t>Portage</t>
  </si>
  <si>
    <t>Localisation / Traduction / Doublage</t>
  </si>
  <si>
    <t>SOUS-TOTAL SECTIONS  B + C</t>
  </si>
  <si>
    <r>
      <t xml:space="preserve">A. Contribution du FMC </t>
    </r>
    <r>
      <rPr>
        <sz val="10"/>
        <rFont val="Arial"/>
        <family val="2"/>
      </rPr>
      <t>- Indiquer le nom du programme du FMC et le numéro de la demande</t>
    </r>
  </si>
  <si>
    <t>Contribution du FMC</t>
  </si>
  <si>
    <t xml:space="preserve"> Dépenses autorisées avant le lancement et pour un maximum de trois (3) mois après le lancement.</t>
  </si>
  <si>
    <t>COÛTS DE PORTAGE ET DE LOCALISATION INCLUS DANS LE B + C</t>
  </si>
  <si>
    <t>Rapport de Coût d'Itération 2025-2026</t>
  </si>
  <si>
    <t xml:space="preserve"> Seules des dépenses réelles et vérifiables encourues et/ou payées par le requérant sont admissibles. </t>
  </si>
  <si>
    <t>Frais de vérification - Mission d'examen ou audit</t>
  </si>
  <si>
    <t>Si vous devez ajouter des lignes à l'onglet "Détail des coûts", veillez à copier et coller une ligne entière sur une nouvelle ligne afin de conserver toutes les formules des colonnes A à AB.</t>
  </si>
  <si>
    <t>© 2017-2025 Telefilm Canada</t>
  </si>
  <si>
    <t>Ce rapport contient des formules. Si vous devez ajouter des lignes, veillez à copier et coller une ligne entière sur une nouvelle ligne afin de conserver toutes les formules des colonnes A à 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</si>
</sst>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 #,##0_)\ &quot;$&quot;_ ;_ * \(#,##0\)\ &quot;$&quot;_ ;_ * &quot;-&quot;_)\ &quot;$&quot;_ ;_ @_ "/>
    <numFmt numFmtId="164" formatCode="00"/>
    <numFmt numFmtId="165" formatCode="_-* #,##0_-;* \(#,##0\)_-;_-* &quot;-&quot;_-;_-@_-"/>
    <numFmt numFmtId="166" formatCode="00.00"/>
    <numFmt numFmtId="167" formatCode="[$-1009]mmmm\ d\,\ yyyy;@"/>
    <numFmt numFmtId="168" formatCode="#,##0\ [$$-C0C]"/>
    <numFmt numFmtId="169" formatCode="#,##0\ [$$-C0C]_);\(#,##0\ [$$-C0C]\)"/>
    <numFmt numFmtId="170" formatCode="#,##0\ _$"/>
    <numFmt numFmtId="171" formatCode="#,##0\ _$_);\(#,##0\ _$\)"/>
  </numFmts>
  <fonts count="25"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u/>
      <sz val="9"/>
      <name val="Arial"/>
      <family val="2"/>
    </font>
    <font>
      <b/>
      <sz val="8"/>
      <color rgb="FFFF0000"/>
      <name val="Arial"/>
      <family val="2"/>
    </font>
    <font>
      <b/>
      <sz val="14"/>
      <name val="Arial"/>
      <family val="2"/>
    </font>
    <font>
      <b/>
      <sz val="12"/>
      <name val="Arial"/>
      <family val="2"/>
    </font>
    <font>
      <b/>
      <u/>
      <sz val="10"/>
      <name val="Arial"/>
      <family val="2"/>
    </font>
    <font>
      <u/>
      <sz val="10"/>
      <name val="Arial"/>
      <family val="2"/>
    </font>
    <font>
      <b/>
      <sz val="10"/>
      <color rgb="FFFF0000"/>
      <name val="Arial"/>
      <family val="2"/>
    </font>
    <font>
      <i/>
      <sz val="10"/>
      <name val="Arial"/>
      <family val="2"/>
    </font>
    <font>
      <i/>
      <u/>
      <sz val="10"/>
      <name val="Arial"/>
      <family val="2"/>
    </font>
    <font>
      <sz val="10"/>
      <color rgb="FF4C4C4C"/>
      <name val="Arial"/>
      <family val="2"/>
    </font>
    <font>
      <b/>
      <sz val="9"/>
      <color rgb="FF00B050"/>
      <name val="Arial"/>
      <family val="2"/>
    </font>
  </fonts>
  <fills count="13">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rgb="FFD5FF18"/>
        <bgColor indexed="64"/>
      </patternFill>
    </fill>
    <fill>
      <patternFill patternType="solid">
        <fgColor rgb="FFFFFF99"/>
        <bgColor indexed="64"/>
      </patternFill>
    </fill>
    <fill>
      <patternFill patternType="solid">
        <fgColor rgb="FFFF2C79"/>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
      <patternFill patternType="solid">
        <fgColor rgb="FFFF0063"/>
        <bgColor indexed="64"/>
      </patternFill>
    </fill>
    <fill>
      <patternFill patternType="solid">
        <fgColor rgb="FFD5FF7C"/>
        <bgColor indexed="64"/>
      </patternFill>
    </fill>
    <fill>
      <patternFill patternType="solid">
        <fgColor rgb="FFF7D1E1"/>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thick">
        <color indexed="64"/>
      </left>
      <right style="thick">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ck">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style="thin">
        <color indexed="64"/>
      </top>
      <bottom style="medium">
        <color indexed="64"/>
      </bottom>
      <diagonal/>
    </border>
    <border>
      <left style="hair">
        <color indexed="64"/>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1">
    <xf numFmtId="0" fontId="0" fillId="0" borderId="0"/>
  </cellStyleXfs>
  <cellXfs count="605">
    <xf numFmtId="0" fontId="0" fillId="0" borderId="0" xfId="0"/>
    <xf numFmtId="0" fontId="4" fillId="0" borderId="0" xfId="0" applyFont="1"/>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3" fontId="6" fillId="0" borderId="1" xfId="0" applyNumberFormat="1" applyFont="1" applyBorder="1" applyAlignment="1">
      <alignment horizontal="center" vertical="center"/>
    </xf>
    <xf numFmtId="0" fontId="5" fillId="0" borderId="2" xfId="0" applyFont="1" applyBorder="1" applyAlignment="1">
      <alignment horizontal="center" vertical="center"/>
    </xf>
    <xf numFmtId="0" fontId="3" fillId="0" borderId="0" xfId="0" applyFont="1"/>
    <xf numFmtId="0" fontId="7" fillId="0" borderId="0" xfId="0" applyFont="1" applyAlignment="1">
      <alignment vertical="center"/>
    </xf>
    <xf numFmtId="0" fontId="2" fillId="0" borderId="0" xfId="0" applyFont="1" applyAlignment="1">
      <alignment vertical="center"/>
    </xf>
    <xf numFmtId="0" fontId="2" fillId="0" borderId="0" xfId="0" applyFont="1"/>
    <xf numFmtId="0" fontId="8" fillId="0" borderId="0" xfId="0" applyFont="1" applyAlignment="1">
      <alignment vertical="center"/>
    </xf>
    <xf numFmtId="0" fontId="5" fillId="0" borderId="0" xfId="0" applyFont="1" applyAlignment="1">
      <alignment vertical="center"/>
    </xf>
    <xf numFmtId="0" fontId="5" fillId="0" borderId="0" xfId="0" applyFont="1"/>
    <xf numFmtId="0" fontId="5" fillId="0" borderId="0" xfId="0" applyFont="1" applyAlignment="1">
      <alignment horizontal="center"/>
    </xf>
    <xf numFmtId="3" fontId="5" fillId="0" borderId="2" xfId="0" applyNumberFormat="1" applyFont="1" applyBorder="1" applyAlignment="1">
      <alignment horizontal="center" vertical="center"/>
    </xf>
    <xf numFmtId="3" fontId="6" fillId="0" borderId="2" xfId="0" applyNumberFormat="1" applyFont="1" applyBorder="1" applyAlignment="1">
      <alignment horizontal="center" vertical="center"/>
    </xf>
    <xf numFmtId="0" fontId="5" fillId="0" borderId="3" xfId="0" applyFont="1" applyBorder="1" applyAlignment="1">
      <alignment horizontal="center" vertical="center"/>
    </xf>
    <xf numFmtId="3" fontId="5" fillId="0" borderId="3"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4" xfId="0" applyFont="1" applyBorder="1" applyAlignment="1">
      <alignment horizontal="center" vertical="center"/>
    </xf>
    <xf numFmtId="3" fontId="5" fillId="0" borderId="4" xfId="0" applyNumberFormat="1" applyFont="1" applyBorder="1" applyAlignment="1">
      <alignment horizontal="center" vertical="center"/>
    </xf>
    <xf numFmtId="3" fontId="6" fillId="0" borderId="4" xfId="0" applyNumberFormat="1" applyFont="1" applyBorder="1" applyAlignment="1">
      <alignment horizontal="center" vertical="center"/>
    </xf>
    <xf numFmtId="0" fontId="10" fillId="0" borderId="0" xfId="0" applyFont="1"/>
    <xf numFmtId="165" fontId="4" fillId="0" borderId="0" xfId="0" applyNumberFormat="1" applyFont="1" applyAlignment="1">
      <alignment vertical="center"/>
    </xf>
    <xf numFmtId="165" fontId="4" fillId="0" borderId="0" xfId="0" applyNumberFormat="1" applyFont="1" applyAlignment="1">
      <alignment horizontal="right" vertical="center"/>
    </xf>
    <xf numFmtId="2" fontId="4" fillId="0" borderId="0" xfId="0" applyNumberFormat="1" applyFont="1" applyAlignment="1">
      <alignment horizontal="center"/>
    </xf>
    <xf numFmtId="164" fontId="9" fillId="0" borderId="1" xfId="0" applyNumberFormat="1" applyFont="1" applyBorder="1" applyAlignment="1">
      <alignment horizontal="center"/>
    </xf>
    <xf numFmtId="0" fontId="10" fillId="0" borderId="0" xfId="0" applyFont="1" applyAlignment="1">
      <alignment vertical="center"/>
    </xf>
    <xf numFmtId="166" fontId="4" fillId="0" borderId="1" xfId="0" applyNumberFormat="1" applyFont="1" applyBorder="1" applyAlignment="1">
      <alignment horizontal="center"/>
    </xf>
    <xf numFmtId="0" fontId="4" fillId="0" borderId="1" xfId="0" applyFont="1" applyBorder="1"/>
    <xf numFmtId="165" fontId="4" fillId="0" borderId="1" xfId="0" applyNumberFormat="1" applyFont="1" applyBorder="1" applyAlignment="1">
      <alignment horizontal="right" vertical="center"/>
    </xf>
    <xf numFmtId="0" fontId="9" fillId="0" borderId="1" xfId="0" applyFont="1" applyBorder="1"/>
    <xf numFmtId="165" fontId="9" fillId="0" borderId="1" xfId="0" applyNumberFormat="1" applyFont="1" applyBorder="1" applyAlignment="1">
      <alignment horizontal="right" vertical="center"/>
    </xf>
    <xf numFmtId="165" fontId="4" fillId="0" borderId="0" xfId="0" applyNumberFormat="1" applyFont="1" applyAlignment="1">
      <alignment horizontal="center" vertical="center"/>
    </xf>
    <xf numFmtId="165" fontId="4" fillId="0" borderId="0" xfId="0" applyNumberFormat="1" applyFont="1"/>
    <xf numFmtId="165" fontId="4" fillId="0" borderId="0" xfId="0" applyNumberFormat="1" applyFont="1" applyAlignment="1">
      <alignment horizontal="right"/>
    </xf>
    <xf numFmtId="2" fontId="4" fillId="0" borderId="1" xfId="0" applyNumberFormat="1" applyFont="1" applyBorder="1" applyAlignment="1">
      <alignment horizontal="center"/>
    </xf>
    <xf numFmtId="2" fontId="9" fillId="0" borderId="1" xfId="0" applyNumberFormat="1" applyFont="1" applyBorder="1" applyAlignment="1">
      <alignment horizontal="center"/>
    </xf>
    <xf numFmtId="165" fontId="4" fillId="0" borderId="1" xfId="0" applyNumberFormat="1" applyFont="1" applyBorder="1" applyAlignment="1">
      <alignment horizontal="right"/>
    </xf>
    <xf numFmtId="2" fontId="4" fillId="0" borderId="0" xfId="0" applyNumberFormat="1" applyFont="1"/>
    <xf numFmtId="0" fontId="4" fillId="0" borderId="0" xfId="0" applyFont="1" applyAlignment="1">
      <alignment horizontal="left"/>
    </xf>
    <xf numFmtId="49" fontId="12" fillId="0" borderId="0" xfId="0" applyNumberFormat="1" applyFont="1" applyProtection="1">
      <protection locked="0"/>
    </xf>
    <xf numFmtId="49" fontId="12" fillId="0" borderId="0" xfId="0" applyNumberFormat="1" applyFont="1" applyAlignment="1" applyProtection="1">
      <alignment horizontal="right"/>
      <protection locked="0"/>
    </xf>
    <xf numFmtId="0" fontId="9" fillId="0" borderId="0" xfId="0" applyFont="1" applyAlignment="1">
      <alignment horizontal="left"/>
    </xf>
    <xf numFmtId="3" fontId="5" fillId="0" borderId="0" xfId="0" applyNumberFormat="1" applyFont="1" applyAlignment="1">
      <alignment horizontal="center" vertical="center"/>
    </xf>
    <xf numFmtId="165" fontId="9" fillId="0" borderId="0" xfId="0" applyNumberFormat="1" applyFont="1" applyAlignment="1">
      <alignment horizontal="right" vertical="center"/>
    </xf>
    <xf numFmtId="0" fontId="4" fillId="0" borderId="5" xfId="0" applyFont="1" applyBorder="1"/>
    <xf numFmtId="0" fontId="9" fillId="0" borderId="5" xfId="0" applyFont="1" applyBorder="1"/>
    <xf numFmtId="165" fontId="9" fillId="0" borderId="2" xfId="0" applyNumberFormat="1" applyFont="1" applyBorder="1" applyAlignment="1">
      <alignment horizontal="right" vertical="center"/>
    </xf>
    <xf numFmtId="0" fontId="4" fillId="0" borderId="7" xfId="0" applyFont="1" applyBorder="1"/>
    <xf numFmtId="0" fontId="13" fillId="0" borderId="0" xfId="0" applyFont="1" applyAlignment="1">
      <alignment vertical="center"/>
    </xf>
    <xf numFmtId="0" fontId="9" fillId="0" borderId="0" xfId="0" applyFont="1"/>
    <xf numFmtId="0" fontId="5" fillId="0" borderId="1" xfId="0" applyFont="1" applyBorder="1"/>
    <xf numFmtId="0" fontId="6" fillId="0" borderId="1" xfId="0" applyFont="1" applyBorder="1"/>
    <xf numFmtId="0" fontId="6" fillId="0" borderId="1" xfId="0" applyFont="1" applyBorder="1" applyAlignment="1">
      <alignment horizontal="left" vertical="center"/>
    </xf>
    <xf numFmtId="2" fontId="10" fillId="0" borderId="16" xfId="0" applyNumberFormat="1" applyFont="1" applyBorder="1"/>
    <xf numFmtId="165" fontId="10" fillId="0" borderId="17" xfId="0" applyNumberFormat="1" applyFont="1" applyBorder="1" applyAlignment="1">
      <alignment horizontal="right" vertical="center"/>
    </xf>
    <xf numFmtId="165" fontId="10" fillId="0" borderId="19" xfId="0" applyNumberFormat="1" applyFont="1" applyBorder="1" applyAlignment="1">
      <alignment horizontal="right" vertical="center"/>
    </xf>
    <xf numFmtId="165" fontId="5" fillId="0" borderId="11" xfId="0" applyNumberFormat="1" applyFont="1" applyBorder="1" applyAlignment="1">
      <alignment vertical="center"/>
    </xf>
    <xf numFmtId="165" fontId="6" fillId="0" borderId="11" xfId="0" applyNumberFormat="1" applyFont="1" applyBorder="1" applyAlignment="1">
      <alignment horizontal="right" vertical="center"/>
    </xf>
    <xf numFmtId="165" fontId="5" fillId="0" borderId="0" xfId="0" applyNumberFormat="1" applyFont="1" applyAlignment="1">
      <alignment horizontal="left" vertical="center"/>
    </xf>
    <xf numFmtId="0" fontId="5" fillId="0" borderId="0" xfId="0" applyFont="1" applyAlignment="1">
      <alignment horizontal="left" vertical="center"/>
    </xf>
    <xf numFmtId="165" fontId="5" fillId="0" borderId="0" xfId="0" applyNumberFormat="1" applyFont="1" applyAlignment="1">
      <alignment horizontal="right" vertical="center"/>
    </xf>
    <xf numFmtId="0" fontId="4" fillId="0" borderId="0" xfId="0" applyFont="1" applyProtection="1">
      <protection locked="0"/>
    </xf>
    <xf numFmtId="0" fontId="4" fillId="0" borderId="0" xfId="0" applyFont="1" applyAlignment="1" applyProtection="1">
      <alignment horizontal="left"/>
      <protection locked="0"/>
    </xf>
    <xf numFmtId="49" fontId="9" fillId="0" borderId="0" xfId="0" applyNumberFormat="1" applyFont="1" applyAlignment="1">
      <alignment horizontal="left"/>
    </xf>
    <xf numFmtId="38" fontId="9" fillId="0" borderId="0" xfId="0" applyNumberFormat="1" applyFont="1"/>
    <xf numFmtId="49" fontId="2" fillId="0" borderId="1" xfId="0" applyNumberFormat="1" applyFont="1" applyBorder="1" applyAlignment="1" applyProtection="1">
      <alignment horizontal="center"/>
      <protection locked="0"/>
    </xf>
    <xf numFmtId="165" fontId="2" fillId="0" borderId="1" xfId="0" quotePrefix="1" applyNumberFormat="1" applyFont="1" applyBorder="1" applyAlignment="1" applyProtection="1">
      <alignment horizontal="right" wrapText="1"/>
      <protection locked="0"/>
    </xf>
    <xf numFmtId="38" fontId="2" fillId="0" borderId="1" xfId="0" applyNumberFormat="1" applyFont="1" applyBorder="1" applyAlignment="1" applyProtection="1">
      <alignment horizontal="center"/>
      <protection locked="0"/>
    </xf>
    <xf numFmtId="0" fontId="2" fillId="0" borderId="0" xfId="0" applyFont="1" applyProtection="1">
      <protection locked="0"/>
    </xf>
    <xf numFmtId="165" fontId="2" fillId="0" borderId="1" xfId="0" applyNumberFormat="1" applyFont="1" applyBorder="1" applyProtection="1">
      <protection locked="0"/>
    </xf>
    <xf numFmtId="38" fontId="10" fillId="0" borderId="0" xfId="0" applyNumberFormat="1" applyFont="1"/>
    <xf numFmtId="0" fontId="10" fillId="0" borderId="0" xfId="0" applyFont="1" applyAlignment="1">
      <alignment horizontal="right"/>
    </xf>
    <xf numFmtId="164" fontId="5" fillId="0" borderId="1" xfId="0" applyNumberFormat="1" applyFont="1" applyBorder="1" applyAlignment="1">
      <alignment horizontal="center"/>
    </xf>
    <xf numFmtId="165" fontId="5" fillId="0" borderId="1" xfId="0" applyNumberFormat="1" applyFont="1" applyBorder="1" applyAlignment="1">
      <alignment horizontal="right"/>
    </xf>
    <xf numFmtId="165" fontId="5" fillId="0" borderId="23" xfId="0" applyNumberFormat="1" applyFont="1" applyBorder="1" applyAlignment="1">
      <alignment horizontal="right"/>
    </xf>
    <xf numFmtId="164" fontId="6" fillId="0" borderId="0" xfId="0" applyNumberFormat="1" applyFont="1" applyAlignment="1">
      <alignment horizontal="center"/>
    </xf>
    <xf numFmtId="0" fontId="6" fillId="0" borderId="0" xfId="0" applyFont="1"/>
    <xf numFmtId="165" fontId="6" fillId="0" borderId="1" xfId="0" applyNumberFormat="1" applyFont="1" applyBorder="1" applyAlignment="1">
      <alignment horizontal="right"/>
    </xf>
    <xf numFmtId="165" fontId="6" fillId="0" borderId="23" xfId="0" applyNumberFormat="1" applyFont="1" applyBorder="1" applyAlignment="1">
      <alignment horizontal="right"/>
    </xf>
    <xf numFmtId="164" fontId="5" fillId="0" borderId="0" xfId="0" applyNumberFormat="1" applyFont="1" applyAlignment="1">
      <alignment horizontal="center"/>
    </xf>
    <xf numFmtId="165" fontId="6" fillId="0" borderId="11" xfId="0" applyNumberFormat="1" applyFont="1" applyBorder="1"/>
    <xf numFmtId="165" fontId="5" fillId="0" borderId="0" xfId="0" applyNumberFormat="1" applyFont="1"/>
    <xf numFmtId="2" fontId="6" fillId="0" borderId="0" xfId="0" applyNumberFormat="1" applyFont="1" applyAlignment="1">
      <alignment horizontal="center"/>
    </xf>
    <xf numFmtId="2" fontId="5" fillId="0" borderId="0" xfId="0" applyNumberFormat="1" applyFont="1" applyAlignment="1">
      <alignment horizontal="center"/>
    </xf>
    <xf numFmtId="165" fontId="6" fillId="0" borderId="5" xfId="0" applyNumberFormat="1" applyFont="1" applyBorder="1" applyAlignment="1">
      <alignment horizontal="right"/>
    </xf>
    <xf numFmtId="2" fontId="6" fillId="0" borderId="1" xfId="0" applyNumberFormat="1" applyFont="1" applyBorder="1" applyAlignment="1">
      <alignment horizontal="center"/>
    </xf>
    <xf numFmtId="165" fontId="9" fillId="0" borderId="11" xfId="0" applyNumberFormat="1" applyFont="1" applyBorder="1" applyAlignment="1">
      <alignment horizontal="right"/>
    </xf>
    <xf numFmtId="0" fontId="2" fillId="0" borderId="0" xfId="0" applyFont="1" applyAlignment="1">
      <alignment horizontal="left"/>
    </xf>
    <xf numFmtId="165" fontId="5" fillId="0" borderId="5" xfId="0" applyNumberFormat="1" applyFont="1" applyBorder="1" applyAlignment="1">
      <alignment horizontal="right"/>
    </xf>
    <xf numFmtId="0" fontId="5" fillId="0" borderId="24" xfId="0" applyFont="1" applyBorder="1"/>
    <xf numFmtId="0" fontId="3" fillId="0" borderId="24" xfId="0" applyFont="1" applyBorder="1"/>
    <xf numFmtId="165" fontId="5" fillId="0" borderId="24" xfId="0" applyNumberFormat="1" applyFont="1" applyBorder="1" applyAlignment="1">
      <alignment horizontal="left" vertical="center"/>
    </xf>
    <xf numFmtId="165" fontId="5" fillId="0" borderId="24" xfId="0" applyNumberFormat="1" applyFont="1" applyBorder="1"/>
    <xf numFmtId="165" fontId="5" fillId="0" borderId="24" xfId="0" applyNumberFormat="1" applyFont="1" applyBorder="1" applyAlignment="1">
      <alignment horizontal="right" vertical="center"/>
    </xf>
    <xf numFmtId="0" fontId="6" fillId="0" borderId="0" xfId="0" applyFont="1" applyAlignment="1">
      <alignment vertical="center"/>
    </xf>
    <xf numFmtId="0" fontId="15" fillId="0" borderId="0" xfId="0" applyFont="1" applyAlignment="1">
      <alignment horizontal="right" vertical="center"/>
    </xf>
    <xf numFmtId="49" fontId="11" fillId="0" borderId="0" xfId="0" applyNumberFormat="1" applyFont="1" applyAlignment="1">
      <alignment horizontal="center" vertical="center"/>
    </xf>
    <xf numFmtId="0" fontId="9" fillId="0" borderId="24" xfId="0" applyFont="1" applyBorder="1"/>
    <xf numFmtId="0" fontId="2" fillId="0" borderId="6" xfId="0" applyFont="1" applyBorder="1" applyAlignment="1">
      <alignment horizontal="left"/>
    </xf>
    <xf numFmtId="165" fontId="10" fillId="0" borderId="11" xfId="0" applyNumberFormat="1" applyFont="1" applyBorder="1"/>
    <xf numFmtId="0" fontId="2" fillId="0" borderId="1" xfId="0" applyFont="1" applyBorder="1" applyAlignment="1" applyProtection="1">
      <alignment wrapText="1"/>
      <protection locked="0"/>
    </xf>
    <xf numFmtId="2" fontId="9" fillId="3" borderId="13" xfId="0" applyNumberFormat="1" applyFont="1" applyFill="1" applyBorder="1" applyAlignment="1">
      <alignment horizontal="center"/>
    </xf>
    <xf numFmtId="165" fontId="9" fillId="3" borderId="13" xfId="0" applyNumberFormat="1" applyFont="1" applyFill="1" applyBorder="1" applyAlignment="1">
      <alignment horizontal="right"/>
    </xf>
    <xf numFmtId="165" fontId="9" fillId="3" borderId="14" xfId="0" applyNumberFormat="1" applyFont="1" applyFill="1" applyBorder="1" applyAlignment="1">
      <alignment horizontal="right"/>
    </xf>
    <xf numFmtId="165" fontId="9" fillId="3" borderId="23" xfId="0" applyNumberFormat="1" applyFont="1" applyFill="1" applyBorder="1"/>
    <xf numFmtId="165" fontId="9" fillId="3" borderId="5" xfId="0" applyNumberFormat="1" applyFont="1" applyFill="1" applyBorder="1"/>
    <xf numFmtId="165" fontId="9" fillId="3" borderId="1" xfId="0" applyNumberFormat="1" applyFont="1" applyFill="1" applyBorder="1"/>
    <xf numFmtId="165" fontId="10" fillId="3" borderId="1" xfId="0" applyNumberFormat="1" applyFont="1" applyFill="1" applyBorder="1"/>
    <xf numFmtId="165" fontId="4" fillId="3" borderId="1" xfId="0" applyNumberFormat="1" applyFont="1" applyFill="1" applyBorder="1" applyAlignment="1">
      <alignment horizontal="right"/>
    </xf>
    <xf numFmtId="165" fontId="4" fillId="3" borderId="1" xfId="0" applyNumberFormat="1" applyFont="1" applyFill="1" applyBorder="1"/>
    <xf numFmtId="2" fontId="2" fillId="3" borderId="5" xfId="0" applyNumberFormat="1" applyFont="1" applyFill="1" applyBorder="1"/>
    <xf numFmtId="165" fontId="4" fillId="5" borderId="1" xfId="0" applyNumberFormat="1" applyFont="1" applyFill="1" applyBorder="1" applyAlignment="1">
      <alignment vertical="center"/>
    </xf>
    <xf numFmtId="165" fontId="4" fillId="5" borderId="1" xfId="0" applyNumberFormat="1" applyFont="1" applyFill="1" applyBorder="1" applyAlignment="1">
      <alignment horizontal="center" vertical="center"/>
    </xf>
    <xf numFmtId="165" fontId="5" fillId="5" borderId="1" xfId="0" applyNumberFormat="1" applyFont="1" applyFill="1" applyBorder="1" applyAlignment="1" applyProtection="1">
      <alignment horizontal="center" wrapText="1"/>
      <protection locked="0"/>
    </xf>
    <xf numFmtId="165" fontId="4" fillId="5" borderId="2" xfId="0" applyNumberFormat="1" applyFont="1" applyFill="1" applyBorder="1" applyAlignment="1">
      <alignment horizontal="center" vertical="center"/>
    </xf>
    <xf numFmtId="165" fontId="4" fillId="5" borderId="1" xfId="0" applyNumberFormat="1" applyFont="1" applyFill="1" applyBorder="1"/>
    <xf numFmtId="0" fontId="9" fillId="0" borderId="0" xfId="0" applyFont="1" applyProtection="1">
      <protection locked="0"/>
    </xf>
    <xf numFmtId="0" fontId="2" fillId="0" borderId="21" xfId="0" applyFont="1" applyBorder="1" applyAlignment="1" applyProtection="1">
      <alignment horizontal="left"/>
      <protection locked="0"/>
    </xf>
    <xf numFmtId="0" fontId="2" fillId="0" borderId="21" xfId="0" applyFont="1" applyBorder="1" applyProtection="1">
      <protection locked="0"/>
    </xf>
    <xf numFmtId="0" fontId="9" fillId="0" borderId="0" xfId="0" applyFont="1" applyAlignment="1">
      <alignment horizontal="right"/>
    </xf>
    <xf numFmtId="0" fontId="2" fillId="0" borderId="7" xfId="0" applyFont="1" applyBorder="1" applyAlignment="1" applyProtection="1">
      <alignment horizontal="left"/>
      <protection locked="0"/>
    </xf>
    <xf numFmtId="0" fontId="2" fillId="0" borderId="21" xfId="0" applyFont="1" applyBorder="1" applyAlignment="1">
      <alignment horizontal="left"/>
    </xf>
    <xf numFmtId="0" fontId="2" fillId="0" borderId="7" xfId="0" applyFont="1" applyBorder="1" applyAlignment="1">
      <alignment horizontal="left"/>
    </xf>
    <xf numFmtId="0" fontId="2" fillId="0" borderId="21" xfId="0" applyFont="1" applyBorder="1"/>
    <xf numFmtId="0" fontId="1" fillId="0" borderId="0" xfId="0" applyFont="1"/>
    <xf numFmtId="2" fontId="1" fillId="0" borderId="0" xfId="0" applyNumberFormat="1" applyFont="1" applyAlignment="1">
      <alignment horizontal="center"/>
    </xf>
    <xf numFmtId="0" fontId="1" fillId="0" borderId="7" xfId="0" applyFont="1" applyBorder="1"/>
    <xf numFmtId="0" fontId="10" fillId="0" borderId="0" xfId="0" applyFont="1" applyAlignment="1">
      <alignment wrapText="1"/>
    </xf>
    <xf numFmtId="0" fontId="1"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168" fontId="10" fillId="0" borderId="0" xfId="0" applyNumberFormat="1" applyFont="1" applyAlignment="1">
      <alignment horizontal="center" vertical="center" wrapText="1"/>
    </xf>
    <xf numFmtId="168" fontId="1" fillId="0" borderId="0" xfId="0" applyNumberFormat="1" applyFont="1" applyAlignment="1">
      <alignment horizontal="center" vertical="center" wrapText="1"/>
    </xf>
    <xf numFmtId="0" fontId="10" fillId="0" borderId="55" xfId="0" applyFont="1" applyBorder="1" applyAlignment="1">
      <alignment horizontal="center" vertical="center" wrapText="1"/>
    </xf>
    <xf numFmtId="0" fontId="1" fillId="0" borderId="0" xfId="0" applyFont="1" applyAlignment="1">
      <alignment horizontal="left" wrapText="1"/>
    </xf>
    <xf numFmtId="168" fontId="1" fillId="0" borderId="56" xfId="0" applyNumberFormat="1" applyFont="1" applyBorder="1" applyAlignment="1">
      <alignment horizontal="right" vertical="center" wrapText="1"/>
    </xf>
    <xf numFmtId="0" fontId="1" fillId="0" borderId="24" xfId="0" applyFont="1" applyBorder="1" applyAlignment="1">
      <alignment horizontal="right" wrapText="1"/>
    </xf>
    <xf numFmtId="168" fontId="1" fillId="0" borderId="60" xfId="0" applyNumberFormat="1" applyFont="1" applyBorder="1" applyAlignment="1">
      <alignment horizontal="right" vertical="center" wrapText="1"/>
    </xf>
    <xf numFmtId="168" fontId="1" fillId="0" borderId="55" xfId="0" applyNumberFormat="1" applyFont="1" applyBorder="1" applyAlignment="1">
      <alignment horizontal="right" vertical="center" wrapText="1"/>
    </xf>
    <xf numFmtId="0" fontId="1" fillId="0" borderId="66" xfId="0" applyFont="1" applyBorder="1"/>
    <xf numFmtId="0" fontId="10" fillId="0" borderId="66" xfId="0" applyFont="1" applyBorder="1" applyAlignment="1">
      <alignment horizontal="right" vertical="center"/>
    </xf>
    <xf numFmtId="168" fontId="10" fillId="0" borderId="67" xfId="0" applyNumberFormat="1" applyFont="1" applyBorder="1" applyAlignment="1">
      <alignment horizontal="right" vertical="center" wrapText="1"/>
    </xf>
    <xf numFmtId="42" fontId="10" fillId="0" borderId="0" xfId="0" applyNumberFormat="1" applyFont="1" applyAlignment="1">
      <alignment horizontal="right" wrapText="1"/>
    </xf>
    <xf numFmtId="0" fontId="10" fillId="0" borderId="20" xfId="0" applyFont="1" applyBorder="1" applyAlignment="1">
      <alignment horizontal="center" vertical="center" wrapText="1"/>
    </xf>
    <xf numFmtId="168" fontId="1" fillId="0" borderId="73" xfId="0" applyNumberFormat="1" applyFont="1" applyBorder="1" applyAlignment="1">
      <alignment horizontal="right" vertical="center" wrapText="1"/>
    </xf>
    <xf numFmtId="0" fontId="1" fillId="0" borderId="7" xfId="0" applyFont="1" applyBorder="1" applyAlignment="1">
      <alignment vertical="center"/>
    </xf>
    <xf numFmtId="168" fontId="1" fillId="0" borderId="77" xfId="0" applyNumberFormat="1" applyFont="1" applyBorder="1" applyAlignment="1">
      <alignment horizontal="right" vertical="center" wrapText="1"/>
    </xf>
    <xf numFmtId="168" fontId="1" fillId="9" borderId="20" xfId="0" applyNumberFormat="1" applyFont="1" applyFill="1" applyBorder="1" applyAlignment="1">
      <alignment horizontal="right" vertical="center" wrapText="1"/>
    </xf>
    <xf numFmtId="0" fontId="1" fillId="0" borderId="0" xfId="0" applyFont="1" applyAlignment="1">
      <alignment vertical="center"/>
    </xf>
    <xf numFmtId="168" fontId="1" fillId="0" borderId="83" xfId="0" applyNumberFormat="1" applyFont="1" applyBorder="1" applyAlignment="1">
      <alignment horizontal="right" vertical="center" wrapText="1"/>
    </xf>
    <xf numFmtId="0" fontId="1" fillId="0" borderId="36" xfId="0" applyFont="1" applyBorder="1" applyAlignment="1">
      <alignment vertical="center"/>
    </xf>
    <xf numFmtId="0" fontId="10" fillId="0" borderId="2" xfId="0" applyFont="1" applyBorder="1" applyAlignment="1">
      <alignment horizontal="center" vertical="center" wrapText="1"/>
    </xf>
    <xf numFmtId="0" fontId="1" fillId="0" borderId="45" xfId="0" applyFont="1" applyBorder="1" applyAlignment="1">
      <alignment vertical="center" wrapText="1"/>
    </xf>
    <xf numFmtId="0" fontId="1" fillId="0" borderId="87" xfId="0" applyFont="1" applyBorder="1" applyAlignment="1">
      <alignment vertical="center" wrapText="1"/>
    </xf>
    <xf numFmtId="169" fontId="1" fillId="0" borderId="73" xfId="0" applyNumberFormat="1" applyFont="1" applyBorder="1" applyAlignment="1">
      <alignment horizontal="right" vertical="center" wrapText="1"/>
    </xf>
    <xf numFmtId="0" fontId="1" fillId="0" borderId="76" xfId="0" applyFont="1" applyBorder="1" applyAlignment="1">
      <alignment vertical="center" wrapText="1"/>
    </xf>
    <xf numFmtId="0" fontId="1" fillId="0" borderId="88" xfId="0" applyFont="1" applyBorder="1" applyAlignment="1">
      <alignment vertical="center" wrapText="1"/>
    </xf>
    <xf numFmtId="169" fontId="1" fillId="0" borderId="60" xfId="0" applyNumberFormat="1" applyFont="1" applyBorder="1" applyAlignment="1">
      <alignment horizontal="right" vertical="center" wrapText="1"/>
    </xf>
    <xf numFmtId="0" fontId="1" fillId="0" borderId="63" xfId="0" applyFont="1" applyBorder="1" applyAlignment="1">
      <alignment vertical="center" wrapText="1"/>
    </xf>
    <xf numFmtId="0" fontId="1" fillId="0" borderId="89" xfId="0" applyFont="1" applyBorder="1" applyAlignment="1">
      <alignment vertical="center" wrapText="1"/>
    </xf>
    <xf numFmtId="169" fontId="1" fillId="0" borderId="83" xfId="0" applyNumberFormat="1" applyFont="1" applyBorder="1" applyAlignment="1">
      <alignment horizontal="right" vertical="center" wrapText="1"/>
    </xf>
    <xf numFmtId="0" fontId="1" fillId="0" borderId="64" xfId="0" applyFont="1" applyBorder="1"/>
    <xf numFmtId="0" fontId="1" fillId="0" borderId="65" xfId="0" applyFont="1" applyBorder="1"/>
    <xf numFmtId="0" fontId="10" fillId="0" borderId="65" xfId="0" applyFont="1" applyBorder="1" applyAlignment="1">
      <alignment horizontal="right" vertical="center" wrapText="1"/>
    </xf>
    <xf numFmtId="0" fontId="1" fillId="0" borderId="65" xfId="0" applyFont="1" applyBorder="1" applyAlignment="1">
      <alignment vertical="center"/>
    </xf>
    <xf numFmtId="169" fontId="10" fillId="0" borderId="92" xfId="0" applyNumberFormat="1" applyFont="1" applyBorder="1" applyAlignment="1">
      <alignment horizontal="right" vertical="center" wrapText="1"/>
    </xf>
    <xf numFmtId="169" fontId="10" fillId="8" borderId="19" xfId="0" applyNumberFormat="1" applyFont="1" applyFill="1" applyBorder="1" applyAlignment="1">
      <alignment vertical="center" wrapText="1"/>
    </xf>
    <xf numFmtId="0" fontId="10" fillId="0" borderId="9" xfId="0" applyFont="1" applyBorder="1" applyAlignment="1">
      <alignment horizontal="center" vertical="center" wrapText="1"/>
    </xf>
    <xf numFmtId="42" fontId="1" fillId="0" borderId="73" xfId="0" applyNumberFormat="1" applyFont="1" applyBorder="1" applyAlignment="1">
      <alignment horizontal="right" vertical="center" wrapText="1"/>
    </xf>
    <xf numFmtId="42" fontId="1" fillId="0" borderId="60" xfId="0" applyNumberFormat="1" applyFont="1" applyBorder="1" applyAlignment="1">
      <alignment horizontal="right" vertical="center" wrapText="1"/>
    </xf>
    <xf numFmtId="42" fontId="1" fillId="0" borderId="83" xfId="0" applyNumberFormat="1" applyFont="1" applyBorder="1" applyAlignment="1">
      <alignment horizontal="right" vertical="center" wrapText="1"/>
    </xf>
    <xf numFmtId="0" fontId="1" fillId="0" borderId="64" xfId="0" applyFont="1" applyBorder="1" applyAlignment="1">
      <alignment vertical="center"/>
    </xf>
    <xf numFmtId="0" fontId="1" fillId="0" borderId="65" xfId="0" applyFont="1" applyBorder="1" applyAlignment="1">
      <alignment horizontal="right" vertical="center" wrapText="1"/>
    </xf>
    <xf numFmtId="42" fontId="10" fillId="8" borderId="19" xfId="0" applyNumberFormat="1" applyFont="1" applyFill="1" applyBorder="1" applyAlignment="1">
      <alignment vertical="center" wrapText="1"/>
    </xf>
    <xf numFmtId="0" fontId="1" fillId="0" borderId="0" xfId="0" applyFont="1" applyAlignment="1">
      <alignment horizontal="left" vertical="center"/>
    </xf>
    <xf numFmtId="0" fontId="10" fillId="0" borderId="1" xfId="0" applyFont="1" applyBorder="1" applyAlignment="1">
      <alignment horizontal="center" vertical="center" wrapText="1"/>
    </xf>
    <xf numFmtId="0" fontId="1" fillId="0" borderId="24" xfId="0" applyFont="1" applyBorder="1"/>
    <xf numFmtId="168" fontId="1" fillId="0" borderId="87" xfId="0" applyNumberFormat="1" applyFont="1" applyBorder="1" applyAlignment="1">
      <alignment horizontal="right" vertical="center" wrapText="1"/>
    </xf>
    <xf numFmtId="10" fontId="1" fillId="0" borderId="73" xfId="0" applyNumberFormat="1" applyFont="1" applyBorder="1" applyAlignment="1">
      <alignment vertical="center" wrapText="1"/>
    </xf>
    <xf numFmtId="168" fontId="1" fillId="9" borderId="88" xfId="0" applyNumberFormat="1" applyFont="1" applyFill="1" applyBorder="1" applyAlignment="1">
      <alignment horizontal="right" vertical="center" wrapText="1"/>
    </xf>
    <xf numFmtId="10" fontId="1" fillId="9" borderId="60" xfId="0" applyNumberFormat="1" applyFont="1" applyFill="1" applyBorder="1" applyAlignment="1">
      <alignment vertical="center" wrapText="1"/>
    </xf>
    <xf numFmtId="168" fontId="1" fillId="0" borderId="88" xfId="0" applyNumberFormat="1" applyFont="1" applyBorder="1" applyAlignment="1">
      <alignment horizontal="right" vertical="center" wrapText="1"/>
    </xf>
    <xf numFmtId="168" fontId="1" fillId="0" borderId="71" xfId="0" applyNumberFormat="1" applyFont="1" applyBorder="1" applyAlignment="1">
      <alignment horizontal="right" vertical="center" wrapText="1"/>
    </xf>
    <xf numFmtId="0" fontId="1" fillId="0" borderId="57" xfId="0" applyFont="1" applyBorder="1" applyAlignment="1">
      <alignment horizontal="left" vertical="center" wrapText="1"/>
    </xf>
    <xf numFmtId="0" fontId="0" fillId="0" borderId="59" xfId="0" applyBorder="1" applyAlignment="1">
      <alignment horizontal="left" vertical="center"/>
    </xf>
    <xf numFmtId="0" fontId="0" fillId="0" borderId="34" xfId="0" applyBorder="1" applyAlignment="1">
      <alignment horizontal="left" vertical="center"/>
    </xf>
    <xf numFmtId="168" fontId="1" fillId="0" borderId="98" xfId="0" applyNumberFormat="1" applyFont="1" applyBorder="1" applyAlignment="1">
      <alignment horizontal="right" vertical="center" wrapText="1"/>
    </xf>
    <xf numFmtId="0" fontId="10" fillId="0" borderId="65" xfId="0" applyFont="1" applyBorder="1" applyAlignment="1">
      <alignment horizontal="right" vertical="center"/>
    </xf>
    <xf numFmtId="0" fontId="10" fillId="0" borderId="90" xfId="0" applyFont="1" applyBorder="1" applyAlignment="1">
      <alignment horizontal="right" vertical="center"/>
    </xf>
    <xf numFmtId="0" fontId="10" fillId="0" borderId="97" xfId="0" applyFont="1" applyBorder="1" applyAlignment="1">
      <alignment horizontal="right" vertical="center"/>
    </xf>
    <xf numFmtId="168" fontId="10" fillId="8" borderId="84" xfId="0" applyNumberFormat="1" applyFont="1" applyFill="1" applyBorder="1" applyAlignment="1">
      <alignment horizontal="right" vertical="center" wrapText="1"/>
    </xf>
    <xf numFmtId="10" fontId="10" fillId="8" borderId="67" xfId="0" applyNumberFormat="1" applyFont="1" applyFill="1" applyBorder="1" applyAlignment="1">
      <alignment vertical="center" wrapText="1"/>
    </xf>
    <xf numFmtId="0" fontId="10" fillId="0" borderId="7" xfId="0" applyFont="1" applyBorder="1" applyAlignment="1">
      <alignment horizontal="left" wrapText="1"/>
    </xf>
    <xf numFmtId="0" fontId="1" fillId="0" borderId="7" xfId="0" applyFont="1" applyBorder="1" applyAlignment="1">
      <alignment horizontal="left"/>
    </xf>
    <xf numFmtId="0" fontId="1" fillId="0" borderId="0" xfId="0" applyFont="1" applyAlignment="1">
      <alignment horizontal="center" vertical="top" wrapText="1"/>
    </xf>
    <xf numFmtId="0" fontId="1" fillId="0" borderId="0" xfId="0" applyFont="1" applyAlignment="1">
      <alignment horizontal="right" vertical="top" wrapText="1"/>
    </xf>
    <xf numFmtId="0" fontId="1" fillId="0" borderId="0" xfId="0" applyFont="1" applyAlignment="1">
      <alignment horizontal="center" vertical="center" wrapText="1"/>
    </xf>
    <xf numFmtId="0" fontId="1" fillId="0" borderId="0" xfId="0" applyFont="1" applyAlignment="1">
      <alignment horizontal="right" wrapText="1"/>
    </xf>
    <xf numFmtId="0" fontId="10" fillId="0" borderId="0" xfId="0" applyFont="1" applyAlignment="1">
      <alignment horizontal="left" wrapText="1"/>
    </xf>
    <xf numFmtId="0" fontId="19" fillId="0" borderId="0" xfId="0" applyFont="1" applyAlignment="1">
      <alignment horizontal="left" vertical="top" wrapText="1"/>
    </xf>
    <xf numFmtId="0" fontId="1" fillId="0" borderId="7" xfId="0" applyFont="1" applyBorder="1" applyAlignment="1">
      <alignment horizontal="left" wrapText="1"/>
    </xf>
    <xf numFmtId="0" fontId="4" fillId="6" borderId="0" xfId="0" applyFont="1" applyFill="1"/>
    <xf numFmtId="0" fontId="10" fillId="0" borderId="0" xfId="0" applyFont="1" applyAlignment="1">
      <alignment horizontal="right" vertical="center"/>
    </xf>
    <xf numFmtId="0" fontId="10" fillId="0" borderId="55" xfId="0" applyFont="1" applyBorder="1" applyAlignment="1">
      <alignment horizontal="right" vertical="center" wrapText="1"/>
    </xf>
    <xf numFmtId="42" fontId="10" fillId="0" borderId="67" xfId="0" applyNumberFormat="1" applyFont="1" applyBorder="1" applyAlignment="1">
      <alignment horizontal="right" vertical="center" wrapText="1"/>
    </xf>
    <xf numFmtId="10" fontId="1" fillId="0" borderId="83" xfId="0" applyNumberFormat="1" applyFont="1" applyBorder="1" applyAlignment="1">
      <alignment vertical="center" wrapText="1"/>
    </xf>
    <xf numFmtId="0" fontId="4" fillId="10" borderId="0" xfId="0" applyFont="1" applyFill="1" applyProtection="1">
      <protection locked="0"/>
    </xf>
    <xf numFmtId="2" fontId="4" fillId="10" borderId="0" xfId="0" applyNumberFormat="1" applyFont="1" applyFill="1" applyAlignment="1">
      <alignment horizontal="center"/>
    </xf>
    <xf numFmtId="0" fontId="4" fillId="10" borderId="0" xfId="0" applyFont="1" applyFill="1" applyAlignment="1">
      <alignment horizontal="left"/>
    </xf>
    <xf numFmtId="165" fontId="4" fillId="10" borderId="0" xfId="0" applyNumberFormat="1" applyFont="1" applyFill="1"/>
    <xf numFmtId="165" fontId="4" fillId="10" borderId="0" xfId="0" applyNumberFormat="1" applyFont="1" applyFill="1" applyAlignment="1">
      <alignment horizontal="right"/>
    </xf>
    <xf numFmtId="0" fontId="2" fillId="10" borderId="0" xfId="0" applyFont="1" applyFill="1"/>
    <xf numFmtId="0" fontId="5" fillId="10" borderId="0" xfId="0" applyFont="1" applyFill="1"/>
    <xf numFmtId="49" fontId="9" fillId="2" borderId="1" xfId="0" applyNumberFormat="1" applyFont="1" applyFill="1" applyBorder="1" applyAlignment="1">
      <alignment horizontal="center" vertical="center" wrapText="1"/>
    </xf>
    <xf numFmtId="165" fontId="9" fillId="2" borderId="1" xfId="0" applyNumberFormat="1" applyFont="1" applyFill="1" applyBorder="1" applyAlignment="1">
      <alignment horizontal="center" vertical="center" wrapText="1"/>
    </xf>
    <xf numFmtId="0" fontId="4" fillId="0" borderId="0" xfId="0" applyFont="1" applyAlignment="1">
      <alignment vertical="center"/>
    </xf>
    <xf numFmtId="166" fontId="4" fillId="0" borderId="102" xfId="0" applyNumberFormat="1" applyFont="1" applyBorder="1" applyAlignment="1">
      <alignment horizontal="center"/>
    </xf>
    <xf numFmtId="0" fontId="4" fillId="4" borderId="102" xfId="0" applyFont="1" applyFill="1" applyBorder="1"/>
    <xf numFmtId="165" fontId="4" fillId="5" borderId="102" xfId="0" applyNumberFormat="1" applyFont="1" applyFill="1" applyBorder="1" applyAlignment="1">
      <alignment vertical="center"/>
    </xf>
    <xf numFmtId="165" fontId="4" fillId="5" borderId="102" xfId="0" applyNumberFormat="1" applyFont="1" applyFill="1" applyBorder="1" applyAlignment="1">
      <alignment horizontal="center" vertical="center"/>
    </xf>
    <xf numFmtId="165" fontId="4" fillId="0" borderId="102" xfId="0" applyNumberFormat="1" applyFont="1" applyBorder="1" applyAlignment="1">
      <alignment horizontal="right" vertical="center"/>
    </xf>
    <xf numFmtId="164" fontId="9" fillId="0" borderId="8" xfId="0" applyNumberFormat="1" applyFont="1" applyBorder="1" applyAlignment="1">
      <alignment horizontal="center"/>
    </xf>
    <xf numFmtId="0" fontId="9" fillId="0" borderId="8" xfId="0" applyFont="1" applyBorder="1"/>
    <xf numFmtId="165" fontId="9" fillId="0" borderId="8" xfId="0" applyNumberFormat="1" applyFont="1" applyBorder="1" applyAlignment="1">
      <alignment horizontal="right" vertical="center"/>
    </xf>
    <xf numFmtId="164" fontId="9" fillId="0" borderId="102" xfId="0" applyNumberFormat="1" applyFont="1" applyBorder="1" applyAlignment="1">
      <alignment horizontal="center"/>
    </xf>
    <xf numFmtId="166" fontId="4" fillId="0" borderId="8" xfId="0" applyNumberFormat="1" applyFont="1" applyBorder="1" applyAlignment="1">
      <alignment horizontal="center"/>
    </xf>
    <xf numFmtId="0" fontId="4" fillId="0" borderId="8" xfId="0" applyFont="1" applyBorder="1"/>
    <xf numFmtId="165" fontId="4" fillId="5" borderId="8" xfId="0" applyNumberFormat="1" applyFont="1" applyFill="1" applyBorder="1" applyAlignment="1">
      <alignment vertical="center"/>
    </xf>
    <xf numFmtId="165" fontId="4" fillId="5" borderId="37" xfId="0" applyNumberFormat="1" applyFont="1" applyFill="1" applyBorder="1" applyAlignment="1">
      <alignment horizontal="center" vertical="center"/>
    </xf>
    <xf numFmtId="165" fontId="4" fillId="0" borderId="8" xfId="0" applyNumberFormat="1" applyFont="1" applyBorder="1" applyAlignment="1">
      <alignment horizontal="right" vertical="center"/>
    </xf>
    <xf numFmtId="165" fontId="4" fillId="5" borderId="36" xfId="0" applyNumberFormat="1" applyFont="1" applyFill="1" applyBorder="1" applyAlignment="1">
      <alignment horizontal="center" vertical="center"/>
    </xf>
    <xf numFmtId="0" fontId="4" fillId="0" borderId="9" xfId="0" applyFont="1" applyBorder="1"/>
    <xf numFmtId="2" fontId="4" fillId="0" borderId="8" xfId="0" applyNumberFormat="1" applyFont="1" applyBorder="1" applyAlignment="1">
      <alignment horizontal="center"/>
    </xf>
    <xf numFmtId="0" fontId="1" fillId="0" borderId="21" xfId="0" applyFont="1" applyBorder="1" applyAlignment="1">
      <alignment horizontal="left"/>
    </xf>
    <xf numFmtId="0" fontId="2" fillId="0" borderId="7" xfId="0" applyFont="1" applyBorder="1" applyProtection="1">
      <protection locked="0"/>
    </xf>
    <xf numFmtId="0" fontId="4" fillId="0" borderId="7" xfId="0" applyFont="1" applyBorder="1" applyAlignment="1">
      <alignment horizontal="left"/>
    </xf>
    <xf numFmtId="2" fontId="9" fillId="3" borderId="8" xfId="0" applyNumberFormat="1" applyFont="1" applyFill="1" applyBorder="1" applyAlignment="1">
      <alignment horizontal="center" vertical="center"/>
    </xf>
    <xf numFmtId="0" fontId="9" fillId="3" borderId="8" xfId="0" applyFont="1" applyFill="1" applyBorder="1" applyAlignment="1">
      <alignment vertical="center"/>
    </xf>
    <xf numFmtId="165" fontId="9" fillId="3" borderId="8" xfId="0" applyNumberFormat="1" applyFont="1" applyFill="1" applyBorder="1" applyAlignment="1">
      <alignment horizontal="center" vertical="center"/>
    </xf>
    <xf numFmtId="165" fontId="9" fillId="3" borderId="8" xfId="0" applyNumberFormat="1" applyFont="1" applyFill="1" applyBorder="1" applyAlignment="1">
      <alignment horizontal="center" vertical="center" wrapText="1"/>
    </xf>
    <xf numFmtId="165" fontId="6" fillId="3" borderId="8" xfId="0" applyNumberFormat="1" applyFont="1" applyFill="1" applyBorder="1" applyAlignment="1" applyProtection="1">
      <alignment horizontal="center" vertical="center" wrapText="1"/>
      <protection locked="0"/>
    </xf>
    <xf numFmtId="165" fontId="6" fillId="0" borderId="0" xfId="0" applyNumberFormat="1" applyFont="1" applyAlignment="1" applyProtection="1">
      <alignment horizontal="center" vertical="center" wrapText="1"/>
      <protection locked="0"/>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0" xfId="0" applyFont="1" applyAlignment="1">
      <alignment vertical="center"/>
    </xf>
    <xf numFmtId="0" fontId="4" fillId="0" borderId="7" xfId="0" applyFont="1" applyBorder="1" applyAlignment="1">
      <alignment vertical="center"/>
    </xf>
    <xf numFmtId="3" fontId="5" fillId="3" borderId="1" xfId="0" applyNumberFormat="1" applyFont="1" applyFill="1" applyBorder="1" applyAlignment="1">
      <alignment horizontal="center" vertical="center"/>
    </xf>
    <xf numFmtId="3" fontId="5" fillId="3" borderId="3" xfId="0" applyNumberFormat="1" applyFont="1" applyFill="1" applyBorder="1" applyAlignment="1">
      <alignment horizontal="center" vertical="center"/>
    </xf>
    <xf numFmtId="3" fontId="5" fillId="3" borderId="2" xfId="0" applyNumberFormat="1" applyFont="1" applyFill="1" applyBorder="1" applyAlignment="1">
      <alignment horizontal="center" vertical="center"/>
    </xf>
    <xf numFmtId="3" fontId="5" fillId="3" borderId="4" xfId="0" applyNumberFormat="1" applyFont="1" applyFill="1" applyBorder="1" applyAlignment="1">
      <alignment horizontal="center" vertical="center"/>
    </xf>
    <xf numFmtId="0" fontId="5" fillId="3" borderId="1"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167" fontId="4" fillId="0" borderId="7" xfId="0" applyNumberFormat="1" applyFont="1" applyBorder="1" applyAlignment="1" applyProtection="1">
      <alignment horizontal="left"/>
      <protection locked="0"/>
    </xf>
    <xf numFmtId="0" fontId="4" fillId="4" borderId="35" xfId="0" applyFont="1" applyFill="1" applyBorder="1"/>
    <xf numFmtId="0" fontId="4" fillId="4" borderId="5" xfId="0" applyFont="1" applyFill="1" applyBorder="1"/>
    <xf numFmtId="0" fontId="4" fillId="11" borderId="5" xfId="0" applyFont="1" applyFill="1" applyBorder="1"/>
    <xf numFmtId="165" fontId="5" fillId="0" borderId="1" xfId="0" applyNumberFormat="1" applyFont="1" applyBorder="1" applyAlignment="1">
      <alignment vertical="center"/>
    </xf>
    <xf numFmtId="165" fontId="5" fillId="0" borderId="5" xfId="0" applyNumberFormat="1" applyFont="1" applyBorder="1" applyAlignment="1">
      <alignment vertical="center"/>
    </xf>
    <xf numFmtId="165" fontId="6" fillId="0" borderId="1" xfId="0" applyNumberFormat="1" applyFont="1" applyBorder="1" applyAlignment="1">
      <alignment horizontal="right" vertical="center"/>
    </xf>
    <xf numFmtId="165" fontId="6" fillId="0" borderId="5" xfId="0" applyNumberFormat="1" applyFont="1" applyBorder="1" applyAlignment="1">
      <alignment horizontal="right" vertical="center"/>
    </xf>
    <xf numFmtId="165" fontId="6" fillId="0" borderId="1" xfId="0" applyNumberFormat="1" applyFont="1" applyBorder="1"/>
    <xf numFmtId="165" fontId="6" fillId="0" borderId="5" xfId="0" applyNumberFormat="1" applyFont="1" applyBorder="1"/>
    <xf numFmtId="165" fontId="9" fillId="3" borderId="12" xfId="0" applyNumberFormat="1" applyFont="1" applyFill="1" applyBorder="1" applyAlignment="1">
      <alignment horizontal="right"/>
    </xf>
    <xf numFmtId="165" fontId="9" fillId="0" borderId="12" xfId="0" applyNumberFormat="1" applyFont="1" applyBorder="1" applyAlignment="1">
      <alignment horizontal="right"/>
    </xf>
    <xf numFmtId="165" fontId="9" fillId="0" borderId="13" xfId="0" applyNumberFormat="1" applyFont="1" applyBorder="1" applyAlignment="1">
      <alignment horizontal="right"/>
    </xf>
    <xf numFmtId="0" fontId="4" fillId="0" borderId="7" xfId="0" applyFont="1" applyBorder="1" applyProtection="1">
      <protection locked="0"/>
    </xf>
    <xf numFmtId="0" fontId="9" fillId="3" borderId="8" xfId="0" applyFont="1" applyFill="1" applyBorder="1" applyAlignment="1">
      <alignment horizontal="center" vertical="center"/>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3" borderId="8" xfId="0" applyFont="1" applyFill="1" applyBorder="1" applyAlignment="1">
      <alignment horizontal="center" vertical="center" wrapText="1"/>
    </xf>
    <xf numFmtId="49" fontId="10" fillId="0" borderId="0" xfId="0" applyNumberFormat="1" applyFont="1" applyAlignment="1">
      <alignment horizontal="center"/>
    </xf>
    <xf numFmtId="0" fontId="10" fillId="0" borderId="0" xfId="0" applyFont="1" applyAlignment="1">
      <alignment horizontal="center" vertical="center"/>
    </xf>
    <xf numFmtId="165" fontId="9" fillId="0" borderId="0" xfId="0" applyNumberFormat="1" applyFont="1" applyAlignment="1">
      <alignment horizontal="center" vertical="center"/>
    </xf>
    <xf numFmtId="49" fontId="1" fillId="0" borderId="0" xfId="0" applyNumberFormat="1" applyFont="1" applyAlignment="1">
      <alignment horizontal="center"/>
    </xf>
    <xf numFmtId="49" fontId="10" fillId="0" borderId="0" xfId="0" applyNumberFormat="1" applyFont="1" applyAlignment="1">
      <alignment horizontal="center" vertical="center"/>
    </xf>
    <xf numFmtId="165" fontId="10" fillId="0" borderId="0" xfId="0" applyNumberFormat="1" applyFont="1"/>
    <xf numFmtId="0" fontId="4" fillId="5" borderId="10" xfId="0" applyFont="1" applyFill="1" applyBorder="1" applyAlignment="1">
      <alignment horizontal="right"/>
    </xf>
    <xf numFmtId="171" fontId="4" fillId="5" borderId="20" xfId="0" applyNumberFormat="1" applyFont="1" applyFill="1" applyBorder="1" applyAlignment="1">
      <alignment horizontal="right"/>
    </xf>
    <xf numFmtId="0" fontId="4" fillId="5" borderId="91" xfId="0" applyFont="1" applyFill="1" applyBorder="1" applyAlignment="1">
      <alignment horizontal="right"/>
    </xf>
    <xf numFmtId="171" fontId="4" fillId="5" borderId="92" xfId="0" applyNumberFormat="1" applyFont="1" applyFill="1" applyBorder="1" applyAlignment="1">
      <alignment horizontal="right"/>
    </xf>
    <xf numFmtId="0" fontId="4" fillId="8" borderId="1" xfId="0" applyFont="1" applyFill="1" applyBorder="1" applyAlignment="1">
      <alignment vertical="center" wrapText="1"/>
    </xf>
    <xf numFmtId="0" fontId="4" fillId="8" borderId="1" xfId="0" applyFont="1" applyFill="1" applyBorder="1" applyAlignment="1">
      <alignment horizontal="left" vertical="center" wrapText="1"/>
    </xf>
    <xf numFmtId="165" fontId="4" fillId="0" borderId="21" xfId="0" applyNumberFormat="1" applyFont="1" applyBorder="1" applyAlignment="1">
      <alignment vertical="center"/>
    </xf>
    <xf numFmtId="0" fontId="0" fillId="8" borderId="21" xfId="0" applyFill="1" applyBorder="1" applyAlignment="1">
      <alignment horizontal="left" vertical="center"/>
    </xf>
    <xf numFmtId="0" fontId="0" fillId="8" borderId="2" xfId="0" applyFill="1" applyBorder="1" applyAlignment="1">
      <alignment horizontal="left" vertical="center"/>
    </xf>
    <xf numFmtId="0" fontId="1" fillId="8" borderId="21" xfId="0" applyFont="1" applyFill="1" applyBorder="1" applyAlignment="1">
      <alignment horizontal="left" vertical="center"/>
    </xf>
    <xf numFmtId="166" fontId="4" fillId="0" borderId="1" xfId="0" applyNumberFormat="1" applyFont="1" applyBorder="1" applyAlignment="1">
      <alignment horizontal="left" vertical="center"/>
    </xf>
    <xf numFmtId="0" fontId="4" fillId="0" borderId="35" xfId="0" applyFont="1" applyBorder="1"/>
    <xf numFmtId="0" fontId="1" fillId="5" borderId="7" xfId="0" applyFont="1" applyFill="1" applyBorder="1" applyAlignment="1">
      <alignment horizontal="left"/>
    </xf>
    <xf numFmtId="0" fontId="2" fillId="5" borderId="7" xfId="0" applyFont="1" applyFill="1" applyBorder="1" applyAlignment="1">
      <alignment horizontal="left"/>
    </xf>
    <xf numFmtId="0" fontId="1" fillId="5" borderId="21" xfId="0" applyFont="1" applyFill="1" applyBorder="1" applyAlignment="1">
      <alignment horizontal="left"/>
    </xf>
    <xf numFmtId="0" fontId="2" fillId="5" borderId="21" xfId="0" applyFont="1" applyFill="1" applyBorder="1" applyAlignment="1">
      <alignment horizontal="left"/>
    </xf>
    <xf numFmtId="2" fontId="1" fillId="6" borderId="0" xfId="0" applyNumberFormat="1" applyFont="1" applyFill="1" applyAlignment="1">
      <alignment horizontal="center"/>
    </xf>
    <xf numFmtId="2" fontId="4" fillId="12" borderId="104" xfId="0" applyNumberFormat="1" applyFont="1" applyFill="1" applyBorder="1" applyAlignment="1">
      <alignment horizontal="center" vertical="center"/>
    </xf>
    <xf numFmtId="165" fontId="10" fillId="12" borderId="19" xfId="0" applyNumberFormat="1" applyFont="1" applyFill="1" applyBorder="1"/>
    <xf numFmtId="2" fontId="10" fillId="12" borderId="30" xfId="0" applyNumberFormat="1" applyFont="1" applyFill="1" applyBorder="1" applyAlignment="1">
      <alignment horizontal="right"/>
    </xf>
    <xf numFmtId="165" fontId="5" fillId="8" borderId="1" xfId="0" applyNumberFormat="1" applyFont="1" applyFill="1" applyBorder="1" applyAlignment="1">
      <alignment vertical="center"/>
    </xf>
    <xf numFmtId="165" fontId="6" fillId="8" borderId="1" xfId="0" applyNumberFormat="1" applyFont="1" applyFill="1" applyBorder="1"/>
    <xf numFmtId="165" fontId="6" fillId="8" borderId="1" xfId="0" applyNumberFormat="1" applyFont="1" applyFill="1" applyBorder="1" applyAlignment="1">
      <alignment horizontal="right" vertical="center"/>
    </xf>
    <xf numFmtId="165" fontId="5" fillId="8" borderId="10" xfId="0" applyNumberFormat="1" applyFont="1" applyFill="1" applyBorder="1" applyAlignment="1">
      <alignment vertical="center"/>
    </xf>
    <xf numFmtId="165" fontId="6" fillId="8" borderId="10" xfId="0" applyNumberFormat="1" applyFont="1" applyFill="1" applyBorder="1" applyAlignment="1">
      <alignment horizontal="right" vertical="center"/>
    </xf>
    <xf numFmtId="165" fontId="6" fillId="8" borderId="10" xfId="0" applyNumberFormat="1" applyFont="1" applyFill="1" applyBorder="1"/>
    <xf numFmtId="2" fontId="1" fillId="12" borderId="104" xfId="0" applyNumberFormat="1" applyFont="1" applyFill="1" applyBorder="1" applyAlignment="1">
      <alignment horizontal="center" vertical="center"/>
    </xf>
    <xf numFmtId="165" fontId="9" fillId="0" borderId="0" xfId="0" applyNumberFormat="1" applyFont="1" applyAlignment="1">
      <alignment horizontal="center" vertical="center" wrapText="1"/>
    </xf>
    <xf numFmtId="0" fontId="1" fillId="8" borderId="10" xfId="0" applyFont="1" applyFill="1" applyBorder="1" applyAlignment="1">
      <alignment horizontal="right"/>
    </xf>
    <xf numFmtId="171" fontId="1" fillId="8" borderId="20" xfId="0" applyNumberFormat="1" applyFont="1" applyFill="1" applyBorder="1" applyAlignment="1">
      <alignment horizontal="right"/>
    </xf>
    <xf numFmtId="0" fontId="1" fillId="8" borderId="91" xfId="0" applyFont="1" applyFill="1" applyBorder="1" applyAlignment="1">
      <alignment horizontal="right"/>
    </xf>
    <xf numFmtId="171" fontId="1" fillId="8" borderId="92" xfId="0" applyNumberFormat="1" applyFont="1" applyFill="1" applyBorder="1" applyAlignment="1">
      <alignment horizontal="right"/>
    </xf>
    <xf numFmtId="171" fontId="1" fillId="8" borderId="25" xfId="0" applyNumberFormat="1" applyFont="1" applyFill="1" applyBorder="1" applyAlignment="1">
      <alignment horizontal="right"/>
    </xf>
    <xf numFmtId="171" fontId="1" fillId="8" borderId="105" xfId="0" applyNumberFormat="1" applyFont="1" applyFill="1" applyBorder="1" applyAlignment="1">
      <alignment horizontal="right"/>
    </xf>
    <xf numFmtId="170" fontId="10" fillId="12" borderId="103" xfId="0" applyNumberFormat="1" applyFont="1" applyFill="1" applyBorder="1"/>
    <xf numFmtId="165" fontId="5" fillId="8" borderId="5" xfId="0" applyNumberFormat="1" applyFont="1" applyFill="1" applyBorder="1" applyAlignment="1">
      <alignment vertical="center"/>
    </xf>
    <xf numFmtId="165" fontId="6" fillId="8" borderId="5" xfId="0" applyNumberFormat="1" applyFont="1" applyFill="1" applyBorder="1" applyAlignment="1">
      <alignment horizontal="right" vertical="center"/>
    </xf>
    <xf numFmtId="165" fontId="6" fillId="8" borderId="5" xfId="0" applyNumberFormat="1" applyFont="1" applyFill="1" applyBorder="1"/>
    <xf numFmtId="165" fontId="6" fillId="8" borderId="20" xfId="0" applyNumberFormat="1" applyFont="1" applyFill="1" applyBorder="1"/>
    <xf numFmtId="165" fontId="6" fillId="0" borderId="0" xfId="0" applyNumberFormat="1" applyFont="1" applyAlignment="1">
      <alignment horizontal="right" vertical="center"/>
    </xf>
    <xf numFmtId="0" fontId="5" fillId="0" borderId="99" xfId="0" applyFont="1" applyBorder="1" applyAlignment="1">
      <alignment horizontal="center" vertical="center"/>
    </xf>
    <xf numFmtId="0" fontId="5" fillId="0" borderId="100" xfId="0" applyFont="1" applyBorder="1" applyAlignment="1">
      <alignment horizontal="center" vertical="center"/>
    </xf>
    <xf numFmtId="0" fontId="5" fillId="0" borderId="101" xfId="0" applyFont="1" applyBorder="1" applyAlignment="1">
      <alignment horizontal="center" vertical="center"/>
    </xf>
    <xf numFmtId="0" fontId="4" fillId="0" borderId="0" xfId="0" applyFont="1" applyAlignment="1">
      <alignment horizontal="right"/>
    </xf>
    <xf numFmtId="165" fontId="10" fillId="12" borderId="103" xfId="0" applyNumberFormat="1" applyFont="1" applyFill="1" applyBorder="1"/>
    <xf numFmtId="0" fontId="4" fillId="0" borderId="7" xfId="0" applyFont="1" applyBorder="1" applyAlignment="1" applyProtection="1">
      <alignment horizontal="center"/>
      <protection locked="0"/>
    </xf>
    <xf numFmtId="0" fontId="4" fillId="0" borderId="0" xfId="0" applyFont="1" applyAlignment="1" applyProtection="1">
      <alignment horizontal="center"/>
      <protection locked="0"/>
    </xf>
    <xf numFmtId="49" fontId="9" fillId="3" borderId="20" xfId="0" applyNumberFormat="1" applyFont="1" applyFill="1" applyBorder="1" applyAlignment="1">
      <alignment horizontal="center" vertical="center" wrapText="1"/>
    </xf>
    <xf numFmtId="49" fontId="9" fillId="3" borderId="1" xfId="0" applyNumberFormat="1" applyFont="1" applyFill="1" applyBorder="1" applyAlignment="1">
      <alignment horizontal="center" vertical="center" wrapText="1"/>
    </xf>
    <xf numFmtId="49" fontId="9" fillId="3" borderId="5"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0" fontId="1" fillId="0" borderId="74" xfId="0" applyFont="1" applyBorder="1" applyAlignment="1">
      <alignment horizontal="left" vertical="center" wrapText="1"/>
    </xf>
    <xf numFmtId="0" fontId="0" fillId="0" borderId="76" xfId="0" applyBorder="1" applyAlignment="1">
      <alignment horizontal="left" vertical="center"/>
    </xf>
    <xf numFmtId="0" fontId="20" fillId="0" borderId="0" xfId="0" applyFont="1"/>
    <xf numFmtId="0" fontId="10" fillId="3" borderId="2" xfId="0" applyFont="1" applyFill="1" applyBorder="1" applyAlignment="1">
      <alignment horizontal="right"/>
    </xf>
    <xf numFmtId="3" fontId="6" fillId="0" borderId="15" xfId="0" applyNumberFormat="1" applyFont="1" applyBorder="1" applyAlignment="1">
      <alignment horizontal="center" vertical="center"/>
    </xf>
    <xf numFmtId="3" fontId="6" fillId="0" borderId="17" xfId="0" applyNumberFormat="1" applyFont="1" applyBorder="1" applyAlignment="1">
      <alignment horizontal="center" vertical="center"/>
    </xf>
    <xf numFmtId="3" fontId="6" fillId="0" borderId="107" xfId="0" applyNumberFormat="1" applyFont="1" applyBorder="1" applyAlignment="1">
      <alignment horizontal="center" vertical="center"/>
    </xf>
    <xf numFmtId="3" fontId="6" fillId="0" borderId="19" xfId="0" applyNumberFormat="1" applyFont="1" applyBorder="1" applyAlignment="1">
      <alignment horizontal="center" vertical="center"/>
    </xf>
    <xf numFmtId="0" fontId="5" fillId="0" borderId="0" xfId="0" applyFont="1" applyAlignment="1">
      <alignment horizontal="center" vertical="center"/>
    </xf>
    <xf numFmtId="165" fontId="10" fillId="0" borderId="33" xfId="0" applyNumberFormat="1" applyFont="1" applyBorder="1"/>
    <xf numFmtId="165" fontId="10" fillId="12" borderId="31" xfId="0" applyNumberFormat="1" applyFont="1" applyFill="1" applyBorder="1"/>
    <xf numFmtId="165" fontId="2" fillId="3" borderId="108" xfId="0" applyNumberFormat="1" applyFont="1" applyFill="1" applyBorder="1"/>
    <xf numFmtId="165" fontId="2" fillId="3" borderId="109" xfId="0" applyNumberFormat="1" applyFont="1" applyFill="1" applyBorder="1"/>
    <xf numFmtId="165" fontId="2" fillId="5" borderId="25" xfId="0" applyNumberFormat="1" applyFont="1" applyFill="1" applyBorder="1"/>
    <xf numFmtId="165" fontId="2" fillId="5" borderId="105" xfId="0" applyNumberFormat="1" applyFont="1" applyFill="1" applyBorder="1"/>
    <xf numFmtId="165" fontId="4" fillId="0" borderId="6" xfId="0" applyNumberFormat="1" applyFont="1" applyBorder="1" applyAlignment="1">
      <alignment horizontal="right"/>
    </xf>
    <xf numFmtId="0" fontId="9" fillId="3" borderId="22" xfId="0" applyFont="1" applyFill="1" applyBorder="1" applyAlignment="1">
      <alignment horizontal="right" vertical="center"/>
    </xf>
    <xf numFmtId="0" fontId="10" fillId="12" borderId="103" xfId="0" applyFont="1" applyFill="1" applyBorder="1" applyAlignment="1">
      <alignment horizontal="right"/>
    </xf>
    <xf numFmtId="171" fontId="1" fillId="0" borderId="0" xfId="0" applyNumberFormat="1" applyFont="1" applyAlignment="1">
      <alignment horizontal="right"/>
    </xf>
    <xf numFmtId="170" fontId="10" fillId="0" borderId="0" xfId="0" applyNumberFormat="1" applyFont="1"/>
    <xf numFmtId="0" fontId="10" fillId="3" borderId="1" xfId="0" applyFont="1" applyFill="1" applyBorder="1" applyAlignment="1">
      <alignment horizontal="right"/>
    </xf>
    <xf numFmtId="165" fontId="9" fillId="0" borderId="0" xfId="0" applyNumberFormat="1" applyFont="1" applyAlignment="1">
      <alignment horizontal="right"/>
    </xf>
    <xf numFmtId="0" fontId="9" fillId="0" borderId="0" xfId="0" applyFont="1" applyAlignment="1">
      <alignment horizontal="right" vertical="center"/>
    </xf>
    <xf numFmtId="0" fontId="9" fillId="3" borderId="12" xfId="0" applyFont="1" applyFill="1" applyBorder="1" applyAlignment="1">
      <alignment horizontal="right" vertical="center"/>
    </xf>
    <xf numFmtId="165" fontId="4" fillId="12" borderId="55" xfId="0" applyNumberFormat="1" applyFont="1" applyFill="1" applyBorder="1" applyAlignment="1">
      <alignment horizontal="center" vertical="center" wrapText="1"/>
    </xf>
    <xf numFmtId="165" fontId="1" fillId="12" borderId="55" xfId="0" applyNumberFormat="1" applyFont="1" applyFill="1" applyBorder="1" applyAlignment="1">
      <alignment horizontal="center" vertical="center" wrapText="1"/>
    </xf>
    <xf numFmtId="0" fontId="0" fillId="0" borderId="0" xfId="0" applyAlignment="1">
      <alignment horizontal="left" vertical="center"/>
    </xf>
    <xf numFmtId="168" fontId="21" fillId="9" borderId="87" xfId="0" applyNumberFormat="1" applyFont="1" applyFill="1" applyBorder="1" applyAlignment="1">
      <alignment horizontal="right" vertical="center" wrapText="1"/>
    </xf>
    <xf numFmtId="10" fontId="21" fillId="9" borderId="73" xfId="0" applyNumberFormat="1" applyFont="1" applyFill="1" applyBorder="1" applyAlignment="1">
      <alignment vertical="center" wrapText="1"/>
    </xf>
    <xf numFmtId="0" fontId="0" fillId="0" borderId="75" xfId="0" applyBorder="1" applyAlignment="1">
      <alignment horizontal="left" vertical="center"/>
    </xf>
    <xf numFmtId="0" fontId="0" fillId="0" borderId="74" xfId="0" applyBorder="1" applyAlignment="1">
      <alignment horizontal="left" vertical="center"/>
    </xf>
    <xf numFmtId="165" fontId="4" fillId="12" borderId="106" xfId="0" applyNumberFormat="1" applyFont="1" applyFill="1" applyBorder="1" applyAlignment="1">
      <alignment horizontal="center" vertical="center" wrapText="1"/>
    </xf>
    <xf numFmtId="165" fontId="4" fillId="0" borderId="0" xfId="0" applyNumberFormat="1" applyFont="1" applyAlignment="1">
      <alignment horizontal="center" vertical="center" wrapText="1"/>
    </xf>
    <xf numFmtId="165" fontId="4" fillId="12" borderId="110" xfId="0" applyNumberFormat="1" applyFont="1" applyFill="1" applyBorder="1" applyAlignment="1">
      <alignment horizontal="center" vertical="center" wrapText="1"/>
    </xf>
    <xf numFmtId="165" fontId="4" fillId="12" borderId="54" xfId="0" applyNumberFormat="1" applyFont="1" applyFill="1" applyBorder="1" applyAlignment="1">
      <alignment horizontal="center" vertical="center" wrapText="1"/>
    </xf>
    <xf numFmtId="0" fontId="1" fillId="0" borderId="0" xfId="0" applyFont="1" applyAlignment="1">
      <alignment horizontal="center" vertical="center"/>
    </xf>
    <xf numFmtId="0" fontId="23" fillId="0" borderId="0" xfId="0" applyFont="1" applyAlignment="1">
      <alignment horizontal="center" vertical="center"/>
    </xf>
    <xf numFmtId="0" fontId="24" fillId="0" borderId="0" xfId="0" applyFont="1"/>
    <xf numFmtId="3" fontId="6" fillId="3" borderId="1" xfId="0" applyNumberFormat="1" applyFont="1" applyFill="1" applyBorder="1" applyAlignment="1">
      <alignment horizontal="center" vertical="center"/>
    </xf>
    <xf numFmtId="3" fontId="6" fillId="3" borderId="3" xfId="0" applyNumberFormat="1" applyFont="1" applyFill="1" applyBorder="1" applyAlignment="1">
      <alignment horizontal="center" vertical="center"/>
    </xf>
    <xf numFmtId="3" fontId="6" fillId="3" borderId="4" xfId="0" applyNumberFormat="1" applyFont="1" applyFill="1" applyBorder="1" applyAlignment="1">
      <alignment horizontal="center" vertical="center"/>
    </xf>
    <xf numFmtId="2" fontId="10" fillId="0" borderId="0" xfId="0" applyNumberFormat="1" applyFont="1"/>
    <xf numFmtId="165" fontId="10" fillId="0" borderId="0" xfId="0" applyNumberFormat="1" applyFont="1" applyAlignment="1">
      <alignment horizontal="right" vertical="center"/>
    </xf>
    <xf numFmtId="2" fontId="10" fillId="0" borderId="30" xfId="0" applyNumberFormat="1" applyFont="1" applyBorder="1"/>
    <xf numFmtId="165" fontId="10" fillId="0" borderId="15" xfId="0" applyNumberFormat="1" applyFont="1" applyBorder="1" applyAlignment="1">
      <alignment horizontal="right" vertical="center"/>
    </xf>
    <xf numFmtId="0" fontId="5" fillId="0" borderId="0" xfId="0" applyFont="1" applyProtection="1">
      <protection locked="0"/>
    </xf>
    <xf numFmtId="0" fontId="9" fillId="0" borderId="0" xfId="0" applyFont="1" applyAlignment="1">
      <alignment horizontal="center" vertical="center"/>
    </xf>
    <xf numFmtId="2" fontId="5" fillId="0" borderId="0" xfId="0" applyNumberFormat="1" applyFont="1" applyAlignment="1">
      <alignment horizontal="left"/>
    </xf>
    <xf numFmtId="0" fontId="10" fillId="12" borderId="30"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xf numFmtId="0" fontId="0" fillId="0" borderId="31" xfId="0" applyBorder="1"/>
    <xf numFmtId="49" fontId="9" fillId="3" borderId="20" xfId="0" applyNumberFormat="1" applyFont="1" applyFill="1" applyBorder="1" applyAlignment="1">
      <alignment horizontal="center" vertical="center" wrapText="1"/>
    </xf>
    <xf numFmtId="49" fontId="9" fillId="3" borderId="25" xfId="0" applyNumberFormat="1" applyFont="1" applyFill="1" applyBorder="1" applyAlignment="1">
      <alignment horizontal="center" vertical="center" wrapText="1"/>
    </xf>
    <xf numFmtId="49" fontId="9" fillId="3" borderId="23" xfId="0" applyNumberFormat="1" applyFont="1" applyFill="1" applyBorder="1" applyAlignment="1">
      <alignment horizontal="center" vertical="center" wrapText="1"/>
    </xf>
    <xf numFmtId="165" fontId="9" fillId="3" borderId="26" xfId="0" applyNumberFormat="1" applyFont="1" applyFill="1" applyBorder="1" applyAlignment="1">
      <alignment horizontal="center"/>
    </xf>
    <xf numFmtId="165" fontId="9" fillId="3" borderId="27" xfId="0" applyNumberFormat="1" applyFont="1" applyFill="1" applyBorder="1" applyAlignment="1">
      <alignment horizontal="center"/>
    </xf>
    <xf numFmtId="165" fontId="9" fillId="3" borderId="28" xfId="0" applyNumberFormat="1" applyFont="1" applyFill="1" applyBorder="1" applyAlignment="1">
      <alignment horizontal="center"/>
    </xf>
    <xf numFmtId="49" fontId="9" fillId="3" borderId="1" xfId="0" applyNumberFormat="1" applyFont="1" applyFill="1" applyBorder="1" applyAlignment="1">
      <alignment horizontal="center" vertical="center" wrapText="1"/>
    </xf>
    <xf numFmtId="49" fontId="9" fillId="3" borderId="5"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165" fontId="9" fillId="3" borderId="22" xfId="0" applyNumberFormat="1" applyFont="1" applyFill="1" applyBorder="1" applyAlignment="1">
      <alignment horizontal="center"/>
    </xf>
    <xf numFmtId="165" fontId="9" fillId="3" borderId="14" xfId="0" applyNumberFormat="1" applyFont="1" applyFill="1" applyBorder="1" applyAlignment="1">
      <alignment horizontal="center"/>
    </xf>
    <xf numFmtId="49" fontId="16" fillId="8" borderId="23" xfId="0" applyNumberFormat="1" applyFont="1" applyFill="1" applyBorder="1" applyAlignment="1">
      <alignment horizontal="center" vertical="center"/>
    </xf>
    <xf numFmtId="0" fontId="0" fillId="0" borderId="21" xfId="0" applyBorder="1" applyAlignment="1">
      <alignment horizontal="center" vertical="center"/>
    </xf>
    <xf numFmtId="0" fontId="0" fillId="0" borderId="108" xfId="0"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10" fillId="0" borderId="35" xfId="0" applyFont="1" applyBorder="1" applyAlignment="1">
      <alignment horizontal="left"/>
    </xf>
    <xf numFmtId="0" fontId="10" fillId="0" borderId="6" xfId="0" applyFont="1" applyBorder="1" applyAlignment="1">
      <alignment horizontal="left"/>
    </xf>
    <xf numFmtId="0" fontId="10" fillId="0" borderId="36" xfId="0" applyFont="1" applyBorder="1" applyAlignment="1">
      <alignment horizontal="left"/>
    </xf>
    <xf numFmtId="166" fontId="4" fillId="8" borderId="5" xfId="0" applyNumberFormat="1" applyFont="1" applyFill="1" applyBorder="1" applyAlignment="1">
      <alignment horizontal="left" vertical="center"/>
    </xf>
    <xf numFmtId="0" fontId="0" fillId="8" borderId="21" xfId="0" applyFill="1" applyBorder="1" applyAlignment="1">
      <alignment horizontal="left" vertical="center"/>
    </xf>
    <xf numFmtId="0" fontId="0" fillId="8" borderId="2" xfId="0" applyFill="1" applyBorder="1" applyAlignment="1">
      <alignment horizontal="left" vertical="center"/>
    </xf>
    <xf numFmtId="0" fontId="9" fillId="0" borderId="5" xfId="0" applyFont="1" applyBorder="1" applyAlignment="1">
      <alignment horizontal="center" vertical="center"/>
    </xf>
    <xf numFmtId="0" fontId="9" fillId="0" borderId="21" xfId="0" applyFont="1" applyBorder="1" applyAlignment="1">
      <alignment horizontal="center" vertical="center"/>
    </xf>
    <xf numFmtId="0" fontId="9" fillId="0" borderId="2" xfId="0" applyFont="1" applyBorder="1" applyAlignment="1">
      <alignment horizontal="center" vertical="center"/>
    </xf>
    <xf numFmtId="0" fontId="4" fillId="8" borderId="5" xfId="0" applyFont="1" applyFill="1" applyBorder="1"/>
    <xf numFmtId="0" fontId="0" fillId="0" borderId="21" xfId="0" applyBorder="1"/>
    <xf numFmtId="0" fontId="0" fillId="0" borderId="2" xfId="0" applyBorder="1"/>
    <xf numFmtId="0" fontId="10" fillId="0" borderId="5" xfId="0" applyFont="1" applyBorder="1" applyAlignment="1">
      <alignment horizontal="left"/>
    </xf>
    <xf numFmtId="0" fontId="10" fillId="0" borderId="21" xfId="0" applyFont="1" applyBorder="1" applyAlignment="1">
      <alignment horizontal="left"/>
    </xf>
    <xf numFmtId="0" fontId="10" fillId="0" borderId="2" xfId="0" applyFont="1" applyBorder="1" applyAlignment="1">
      <alignment horizontal="left"/>
    </xf>
    <xf numFmtId="166" fontId="4" fillId="8" borderId="5" xfId="0" applyNumberFormat="1" applyFont="1" applyFill="1" applyBorder="1" applyAlignment="1">
      <alignment horizontal="left"/>
    </xf>
    <xf numFmtId="0" fontId="0" fillId="8" borderId="21" xfId="0" applyFill="1" applyBorder="1" applyAlignment="1">
      <alignment horizontal="left"/>
    </xf>
    <xf numFmtId="0" fontId="0" fillId="8" borderId="2" xfId="0" applyFill="1" applyBorder="1" applyAlignment="1">
      <alignment horizontal="left"/>
    </xf>
    <xf numFmtId="2" fontId="10" fillId="3" borderId="30" xfId="0" applyNumberFormat="1" applyFont="1" applyFill="1" applyBorder="1" applyAlignment="1">
      <alignment horizontal="left"/>
    </xf>
    <xf numFmtId="2" fontId="10" fillId="3" borderId="16" xfId="0" applyNumberFormat="1" applyFont="1" applyFill="1" applyBorder="1" applyAlignment="1">
      <alignment horizontal="left"/>
    </xf>
    <xf numFmtId="2" fontId="10" fillId="3" borderId="31" xfId="0" applyNumberFormat="1" applyFont="1" applyFill="1" applyBorder="1" applyAlignment="1">
      <alignment horizontal="left"/>
    </xf>
    <xf numFmtId="0" fontId="6" fillId="0" borderId="21" xfId="0" applyFont="1" applyBorder="1" applyAlignment="1">
      <alignment horizontal="center" vertical="center"/>
    </xf>
    <xf numFmtId="0" fontId="6" fillId="0" borderId="2" xfId="0" applyFont="1" applyBorder="1" applyAlignment="1">
      <alignment horizontal="center" vertical="center"/>
    </xf>
    <xf numFmtId="0" fontId="6" fillId="0" borderId="5" xfId="0" applyFont="1" applyBorder="1" applyAlignment="1">
      <alignment horizontal="center" vertical="center"/>
    </xf>
    <xf numFmtId="0" fontId="6" fillId="0" borderId="32" xfId="0" applyFont="1" applyBorder="1" applyAlignment="1">
      <alignment horizontal="center" vertical="center"/>
    </xf>
    <xf numFmtId="0" fontId="10" fillId="0" borderId="9" xfId="0" applyFont="1" applyBorder="1" applyAlignment="1">
      <alignment horizontal="left"/>
    </xf>
    <xf numFmtId="0" fontId="10" fillId="0" borderId="7" xfId="0" applyFont="1" applyBorder="1" applyAlignment="1">
      <alignment horizontal="left"/>
    </xf>
    <xf numFmtId="0" fontId="10" fillId="0" borderId="37" xfId="0" applyFont="1" applyBorder="1" applyAlignment="1">
      <alignment horizontal="left"/>
    </xf>
    <xf numFmtId="0" fontId="6" fillId="0" borderId="3" xfId="0" applyFont="1" applyBorder="1" applyAlignment="1">
      <alignment horizontal="center" vertical="center"/>
    </xf>
    <xf numFmtId="0" fontId="6" fillId="0" borderId="29" xfId="0" applyFont="1" applyBorder="1" applyAlignment="1">
      <alignment horizontal="center" vertical="center"/>
    </xf>
    <xf numFmtId="0" fontId="6" fillId="0" borderId="4" xfId="0" applyFont="1" applyBorder="1" applyAlignment="1">
      <alignment horizontal="center" vertical="center"/>
    </xf>
    <xf numFmtId="2" fontId="10" fillId="3" borderId="50" xfId="0" applyNumberFormat="1" applyFont="1" applyFill="1" applyBorder="1" applyAlignment="1">
      <alignment horizontal="left"/>
    </xf>
    <xf numFmtId="2" fontId="10" fillId="3" borderId="51" xfId="0" applyNumberFormat="1" applyFont="1" applyFill="1" applyBorder="1" applyAlignment="1">
      <alignment horizontal="left"/>
    </xf>
    <xf numFmtId="2" fontId="10" fillId="3" borderId="52" xfId="0" applyNumberFormat="1" applyFont="1" applyFill="1" applyBorder="1" applyAlignment="1">
      <alignment horizontal="left"/>
    </xf>
    <xf numFmtId="0" fontId="17" fillId="12" borderId="30" xfId="0" applyFont="1" applyFill="1" applyBorder="1" applyAlignment="1">
      <alignment horizontal="center" vertical="center"/>
    </xf>
    <xf numFmtId="0" fontId="0" fillId="0" borderId="16" xfId="0" applyBorder="1" applyAlignment="1">
      <alignment horizontal="center" vertical="center"/>
    </xf>
    <xf numFmtId="49" fontId="17" fillId="8" borderId="91" xfId="0" applyNumberFormat="1" applyFont="1" applyFill="1" applyBorder="1" applyAlignment="1">
      <alignment horizontal="center" vertical="center"/>
    </xf>
    <xf numFmtId="49" fontId="17" fillId="8" borderId="66" xfId="0" applyNumberFormat="1" applyFont="1" applyFill="1" applyBorder="1" applyAlignment="1">
      <alignment horizontal="center" vertical="center"/>
    </xf>
    <xf numFmtId="49" fontId="17" fillId="8" borderId="92" xfId="0" applyNumberFormat="1" applyFont="1" applyFill="1" applyBorder="1" applyAlignment="1">
      <alignment horizontal="center" vertical="center"/>
    </xf>
    <xf numFmtId="49" fontId="16" fillId="8" borderId="99" xfId="0" applyNumberFormat="1" applyFont="1" applyFill="1" applyBorder="1" applyAlignment="1">
      <alignment horizontal="center" vertical="center"/>
    </xf>
    <xf numFmtId="49" fontId="16" fillId="8" borderId="100" xfId="0" applyNumberFormat="1" applyFont="1" applyFill="1" applyBorder="1" applyAlignment="1">
      <alignment horizontal="center" vertical="center"/>
    </xf>
    <xf numFmtId="49" fontId="16" fillId="8" borderId="101" xfId="0" applyNumberFormat="1" applyFont="1" applyFill="1" applyBorder="1" applyAlignment="1">
      <alignment horizontal="center" vertical="center"/>
    </xf>
    <xf numFmtId="0" fontId="2" fillId="0" borderId="21" xfId="0" applyFont="1" applyBorder="1"/>
    <xf numFmtId="0" fontId="2" fillId="0" borderId="2" xfId="0" applyFont="1" applyBorder="1"/>
    <xf numFmtId="0" fontId="0" fillId="3" borderId="16" xfId="0" applyFill="1" applyBorder="1"/>
    <xf numFmtId="0" fontId="0" fillId="3" borderId="31" xfId="0" applyFill="1" applyBorder="1"/>
    <xf numFmtId="0" fontId="10" fillId="8" borderId="53" xfId="0" applyFont="1" applyFill="1" applyBorder="1" applyAlignment="1">
      <alignment horizontal="left" vertical="center" wrapText="1"/>
    </xf>
    <xf numFmtId="0" fontId="10" fillId="8" borderId="7" xfId="0" applyFont="1" applyFill="1" applyBorder="1" applyAlignment="1">
      <alignment horizontal="left" vertical="center" wrapText="1"/>
    </xf>
    <xf numFmtId="0" fontId="10" fillId="8" borderId="54" xfId="0" applyFont="1" applyFill="1" applyBorder="1" applyAlignment="1">
      <alignment horizontal="left" vertical="center" wrapText="1"/>
    </xf>
    <xf numFmtId="2" fontId="1" fillId="6" borderId="0" xfId="0" applyNumberFormat="1" applyFont="1" applyFill="1" applyAlignment="1">
      <alignment horizontal="center"/>
    </xf>
    <xf numFmtId="0" fontId="1" fillId="0" borderId="0" xfId="0" applyFont="1"/>
    <xf numFmtId="0" fontId="10" fillId="7" borderId="35" xfId="0" applyFont="1" applyFill="1" applyBorder="1" applyAlignment="1">
      <alignment horizontal="left" vertical="center" wrapText="1"/>
    </xf>
    <xf numFmtId="0" fontId="1" fillId="0" borderId="6" xfId="0" applyFont="1" applyBorder="1"/>
    <xf numFmtId="0" fontId="1" fillId="0" borderId="36" xfId="0" applyFont="1" applyBorder="1"/>
    <xf numFmtId="0" fontId="10" fillId="7" borderId="9" xfId="0" applyFont="1" applyFill="1" applyBorder="1" applyAlignment="1">
      <alignment horizontal="left" vertical="center" wrapText="1"/>
    </xf>
    <xf numFmtId="0" fontId="1" fillId="0" borderId="7" xfId="0" applyFont="1" applyBorder="1"/>
    <xf numFmtId="0" fontId="1" fillId="0" borderId="37" xfId="0" applyFont="1" applyBorder="1"/>
    <xf numFmtId="0" fontId="10" fillId="0" borderId="0" xfId="0" applyFont="1" applyAlignment="1">
      <alignment horizontal="center" vertical="center" wrapText="1"/>
    </xf>
    <xf numFmtId="0" fontId="10" fillId="8" borderId="38" xfId="0" applyFont="1" applyFill="1" applyBorder="1" applyAlignment="1">
      <alignment horizontal="left" vertical="center" wrapText="1"/>
    </xf>
    <xf numFmtId="0" fontId="10" fillId="8" borderId="39" xfId="0" applyFont="1" applyFill="1" applyBorder="1" applyAlignment="1">
      <alignment horizontal="left" vertical="center" wrapText="1"/>
    </xf>
    <xf numFmtId="0" fontId="1" fillId="8" borderId="39" xfId="0" applyFont="1" applyFill="1" applyBorder="1" applyAlignment="1">
      <alignment horizontal="left" vertical="center" wrapText="1"/>
    </xf>
    <xf numFmtId="0" fontId="1" fillId="8" borderId="40" xfId="0" applyFont="1" applyFill="1" applyBorder="1" applyAlignment="1">
      <alignment horizontal="left" vertical="center" wrapText="1"/>
    </xf>
    <xf numFmtId="0" fontId="10" fillId="0" borderId="41" xfId="0" applyFont="1" applyBorder="1" applyAlignment="1">
      <alignment horizontal="center" vertical="center" wrapText="1"/>
    </xf>
    <xf numFmtId="0" fontId="1" fillId="0" borderId="36" xfId="0" applyFont="1" applyBorder="1" applyAlignment="1">
      <alignment horizontal="center" vertical="center"/>
    </xf>
    <xf numFmtId="0" fontId="1" fillId="0" borderId="24" xfId="0" applyFont="1" applyBorder="1" applyAlignment="1">
      <alignment horizontal="center" vertical="center"/>
    </xf>
    <xf numFmtId="0" fontId="1" fillId="0" borderId="34" xfId="0" applyFont="1" applyBorder="1" applyAlignment="1">
      <alignment horizontal="center" vertical="center"/>
    </xf>
    <xf numFmtId="0" fontId="10"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0" fillId="0" borderId="6" xfId="0" applyFont="1" applyBorder="1" applyAlignment="1">
      <alignment horizontal="center" vertical="center" wrapText="1"/>
    </xf>
    <xf numFmtId="0" fontId="1" fillId="0" borderId="42" xfId="0" applyFont="1" applyBorder="1" applyAlignment="1">
      <alignment wrapText="1"/>
    </xf>
    <xf numFmtId="0" fontId="1" fillId="0" borderId="0" xfId="0" applyFont="1" applyAlignment="1">
      <alignment wrapText="1"/>
    </xf>
    <xf numFmtId="0" fontId="1" fillId="0" borderId="43" xfId="0" applyFont="1" applyBorder="1" applyAlignment="1">
      <alignment wrapText="1"/>
    </xf>
    <xf numFmtId="0" fontId="10" fillId="0" borderId="46" xfId="0" applyFont="1" applyBorder="1" applyAlignment="1">
      <alignment horizontal="center" vertical="center" wrapText="1"/>
    </xf>
    <xf numFmtId="0" fontId="1" fillId="0" borderId="47" xfId="0" applyFont="1" applyBorder="1" applyAlignment="1">
      <alignment horizontal="center" vertical="center" wrapText="1"/>
    </xf>
    <xf numFmtId="168" fontId="10" fillId="0" borderId="48" xfId="0" applyNumberFormat="1" applyFont="1" applyBorder="1" applyAlignment="1">
      <alignment horizontal="center" vertical="center" wrapText="1"/>
    </xf>
    <xf numFmtId="168" fontId="1" fillId="0" borderId="47" xfId="0" applyNumberFormat="1" applyFont="1" applyBorder="1" applyAlignment="1">
      <alignment horizontal="center" vertical="center" wrapText="1"/>
    </xf>
    <xf numFmtId="168" fontId="1" fillId="0" borderId="49" xfId="0" applyNumberFormat="1" applyFont="1" applyBorder="1" applyAlignment="1">
      <alignment horizontal="center" vertical="center" wrapText="1"/>
    </xf>
    <xf numFmtId="0" fontId="10" fillId="8" borderId="50" xfId="0" applyFont="1" applyFill="1" applyBorder="1" applyAlignment="1">
      <alignment horizontal="left" vertical="center" wrapText="1"/>
    </xf>
    <xf numFmtId="0" fontId="10" fillId="8" borderId="51" xfId="0" applyFont="1" applyFill="1" applyBorder="1" applyAlignment="1">
      <alignment horizontal="left" vertical="center" wrapText="1"/>
    </xf>
    <xf numFmtId="0" fontId="1" fillId="8" borderId="51" xfId="0" applyFont="1" applyFill="1" applyBorder="1" applyAlignment="1">
      <alignment horizontal="left" vertical="center" wrapText="1"/>
    </xf>
    <xf numFmtId="0" fontId="1" fillId="8" borderId="52" xfId="0" applyFont="1" applyFill="1" applyBorder="1" applyAlignment="1">
      <alignment horizontal="left" vertical="center" wrapText="1"/>
    </xf>
    <xf numFmtId="0" fontId="10" fillId="0" borderId="5" xfId="0" applyFont="1" applyBorder="1" applyAlignment="1">
      <alignment horizontal="left" vertical="center" wrapText="1"/>
    </xf>
    <xf numFmtId="0" fontId="1" fillId="0" borderId="21" xfId="0" applyFont="1" applyBorder="1" applyAlignment="1">
      <alignment vertical="center"/>
    </xf>
    <xf numFmtId="0" fontId="1" fillId="0" borderId="2" xfId="0" applyFont="1" applyBorder="1" applyAlignment="1">
      <alignment vertical="center"/>
    </xf>
    <xf numFmtId="0" fontId="10" fillId="0" borderId="5" xfId="0" applyFont="1" applyBorder="1" applyAlignment="1">
      <alignment horizontal="center" vertical="center"/>
    </xf>
    <xf numFmtId="0" fontId="1" fillId="0" borderId="2" xfId="0" applyFont="1" applyBorder="1" applyAlignment="1">
      <alignment horizontal="center" vertical="center"/>
    </xf>
    <xf numFmtId="0" fontId="1" fillId="0" borderId="35" xfId="0" applyFont="1" applyBorder="1"/>
    <xf numFmtId="0" fontId="1" fillId="0" borderId="57" xfId="0" applyFont="1" applyBorder="1"/>
    <xf numFmtId="0" fontId="1" fillId="0" borderId="58" xfId="0" applyFont="1" applyBorder="1"/>
    <xf numFmtId="0" fontId="1" fillId="0" borderId="59" xfId="0" applyFont="1" applyBorder="1"/>
    <xf numFmtId="0" fontId="0" fillId="0" borderId="39" xfId="0" applyBorder="1" applyAlignment="1">
      <alignment horizontal="left" vertical="center"/>
    </xf>
    <xf numFmtId="0" fontId="0" fillId="0" borderId="40" xfId="0" applyBorder="1" applyAlignment="1">
      <alignment horizontal="left" vertical="center"/>
    </xf>
    <xf numFmtId="0" fontId="1" fillId="0" borderId="61" xfId="0" applyFont="1" applyBorder="1"/>
    <xf numFmtId="0" fontId="1" fillId="0" borderId="62" xfId="0" applyFont="1" applyBorder="1"/>
    <xf numFmtId="0" fontId="1" fillId="0" borderId="63" xfId="0" applyFont="1" applyBorder="1"/>
    <xf numFmtId="0" fontId="1" fillId="0" borderId="64" xfId="0" applyFont="1" applyBorder="1"/>
    <xf numFmtId="0" fontId="1" fillId="0" borderId="65" xfId="0" applyFont="1" applyBorder="1"/>
    <xf numFmtId="0" fontId="1" fillId="8" borderId="51" xfId="0" applyFont="1" applyFill="1" applyBorder="1" applyAlignment="1">
      <alignment horizontal="left" vertical="center"/>
    </xf>
    <xf numFmtId="0" fontId="1" fillId="8" borderId="52" xfId="0" applyFont="1" applyFill="1" applyBorder="1" applyAlignment="1">
      <alignment horizontal="left" vertical="center"/>
    </xf>
    <xf numFmtId="0" fontId="1" fillId="0" borderId="68" xfId="0" applyFont="1" applyBorder="1" applyAlignment="1">
      <alignment wrapText="1"/>
    </xf>
    <xf numFmtId="0" fontId="1" fillId="0" borderId="69" xfId="0" applyFont="1" applyBorder="1" applyAlignment="1">
      <alignment wrapText="1"/>
    </xf>
    <xf numFmtId="0" fontId="1" fillId="0" borderId="70" xfId="0" applyFont="1" applyBorder="1" applyAlignment="1">
      <alignment wrapText="1"/>
    </xf>
    <xf numFmtId="0" fontId="1" fillId="0" borderId="71" xfId="0" applyFont="1" applyBorder="1" applyAlignment="1">
      <alignment wrapText="1"/>
    </xf>
    <xf numFmtId="0" fontId="1" fillId="0" borderId="81" xfId="0" applyFont="1" applyBorder="1" applyAlignment="1">
      <alignment wrapText="1"/>
    </xf>
    <xf numFmtId="0" fontId="1" fillId="0" borderId="82" xfId="0" applyFont="1" applyBorder="1" applyAlignment="1">
      <alignment wrapText="1"/>
    </xf>
    <xf numFmtId="0" fontId="10" fillId="0" borderId="1" xfId="0" applyFont="1" applyBorder="1" applyAlignment="1">
      <alignment horizontal="left" vertical="center" wrapText="1"/>
    </xf>
    <xf numFmtId="0" fontId="1" fillId="0" borderId="1" xfId="0" applyFont="1" applyBorder="1" applyAlignment="1">
      <alignment vertical="center" wrapText="1"/>
    </xf>
    <xf numFmtId="0" fontId="1" fillId="0" borderId="1" xfId="0" applyFont="1" applyBorder="1"/>
    <xf numFmtId="0" fontId="1" fillId="0" borderId="44" xfId="0" applyFont="1" applyBorder="1" applyAlignment="1">
      <alignment horizontal="left" vertical="center" wrapText="1"/>
    </xf>
    <xf numFmtId="0" fontId="1" fillId="0" borderId="72" xfId="0" applyFont="1" applyBorder="1" applyAlignment="1">
      <alignment vertical="center"/>
    </xf>
    <xf numFmtId="0" fontId="1" fillId="0" borderId="45" xfId="0" applyFont="1" applyBorder="1" applyAlignment="1">
      <alignment vertical="center"/>
    </xf>
    <xf numFmtId="0" fontId="1" fillId="0" borderId="74" xfId="0" applyFont="1" applyBorder="1" applyAlignment="1">
      <alignment horizontal="left" vertical="center" wrapText="1"/>
    </xf>
    <xf numFmtId="0" fontId="1" fillId="0" borderId="75" xfId="0" applyFont="1" applyBorder="1" applyAlignment="1">
      <alignment vertical="center"/>
    </xf>
    <xf numFmtId="0" fontId="1" fillId="0" borderId="76" xfId="0" applyFont="1" applyBorder="1" applyAlignment="1">
      <alignment vertical="center"/>
    </xf>
    <xf numFmtId="0" fontId="1" fillId="0" borderId="9" xfId="0" applyFont="1" applyBorder="1" applyAlignment="1">
      <alignment horizontal="left" vertical="center" wrapText="1"/>
    </xf>
    <xf numFmtId="0" fontId="1" fillId="0" borderId="7" xfId="0" applyFont="1" applyBorder="1" applyAlignment="1">
      <alignment vertical="center" wrapText="1"/>
    </xf>
    <xf numFmtId="0" fontId="1" fillId="0" borderId="7" xfId="0" applyFont="1" applyBorder="1" applyAlignment="1">
      <alignment vertical="center"/>
    </xf>
    <xf numFmtId="0" fontId="1" fillId="0" borderId="37" xfId="0" applyFont="1" applyBorder="1" applyAlignment="1">
      <alignment vertical="center"/>
    </xf>
    <xf numFmtId="0" fontId="10" fillId="9" borderId="5" xfId="0" applyFont="1" applyFill="1" applyBorder="1" applyAlignment="1">
      <alignment horizontal="left" vertical="center" wrapText="1"/>
    </xf>
    <xf numFmtId="0" fontId="1" fillId="9" borderId="21" xfId="0" applyFont="1" applyFill="1" applyBorder="1" applyAlignment="1">
      <alignment vertical="center" wrapText="1"/>
    </xf>
    <xf numFmtId="0" fontId="1" fillId="9" borderId="21" xfId="0" applyFont="1" applyFill="1" applyBorder="1" applyAlignment="1">
      <alignment vertical="center"/>
    </xf>
    <xf numFmtId="0" fontId="1" fillId="9" borderId="2" xfId="0" applyFont="1" applyFill="1" applyBorder="1" applyAlignment="1">
      <alignment vertical="center"/>
    </xf>
    <xf numFmtId="0" fontId="1" fillId="0" borderId="78" xfId="0" applyFont="1" applyBorder="1" applyAlignment="1">
      <alignment horizontal="left" vertical="center" wrapText="1"/>
    </xf>
    <xf numFmtId="0" fontId="1" fillId="0" borderId="79" xfId="0" applyFont="1" applyBorder="1" applyAlignment="1">
      <alignment vertical="center"/>
    </xf>
    <xf numFmtId="0" fontId="1" fillId="0" borderId="80" xfId="0" applyFont="1" applyBorder="1" applyAlignment="1">
      <alignment vertical="center"/>
    </xf>
    <xf numFmtId="0" fontId="1" fillId="0" borderId="33" xfId="0" applyFont="1" applyBorder="1" applyAlignment="1">
      <alignment horizontal="left" vertical="center" wrapText="1"/>
    </xf>
    <xf numFmtId="0" fontId="1" fillId="0" borderId="0" xfId="0" applyFont="1" applyAlignment="1">
      <alignment vertical="center" wrapText="1"/>
    </xf>
    <xf numFmtId="0" fontId="1" fillId="0" borderId="0" xfId="0" applyFont="1" applyAlignment="1">
      <alignment vertical="center"/>
    </xf>
    <xf numFmtId="0" fontId="1" fillId="0" borderId="34" xfId="0" applyFont="1" applyBorder="1" applyAlignment="1">
      <alignment vertical="center"/>
    </xf>
    <xf numFmtId="0" fontId="1" fillId="0" borderId="61" xfId="0" applyFont="1" applyBorder="1" applyAlignment="1">
      <alignment horizontal="left" vertical="center" wrapText="1"/>
    </xf>
    <xf numFmtId="0" fontId="1" fillId="0" borderId="62" xfId="0" applyFont="1" applyBorder="1" applyAlignment="1">
      <alignment vertical="center" wrapText="1"/>
    </xf>
    <xf numFmtId="0" fontId="1" fillId="0" borderId="62" xfId="0" applyFont="1" applyBorder="1" applyAlignment="1">
      <alignment vertical="center"/>
    </xf>
    <xf numFmtId="0" fontId="1" fillId="0" borderId="63" xfId="0" applyFont="1" applyBorder="1" applyAlignment="1">
      <alignment vertical="center"/>
    </xf>
    <xf numFmtId="0" fontId="10" fillId="0" borderId="84" xfId="0" applyFont="1" applyBorder="1" applyAlignment="1">
      <alignment horizontal="right" vertical="center"/>
    </xf>
    <xf numFmtId="0" fontId="10" fillId="8" borderId="30" xfId="0" applyFont="1" applyFill="1" applyBorder="1" applyAlignment="1">
      <alignment horizontal="left" vertical="center" wrapText="1"/>
    </xf>
    <xf numFmtId="0" fontId="0" fillId="8" borderId="16" xfId="0" applyFill="1" applyBorder="1" applyAlignment="1">
      <alignment horizontal="left" vertical="center"/>
    </xf>
    <xf numFmtId="0" fontId="0" fillId="8" borderId="18" xfId="0" applyFill="1" applyBorder="1" applyAlignment="1">
      <alignment horizontal="left" vertical="center"/>
    </xf>
    <xf numFmtId="0" fontId="10" fillId="0" borderId="85" xfId="0" applyFont="1" applyBorder="1" applyAlignment="1">
      <alignment horizontal="center" vertical="center" wrapText="1"/>
    </xf>
    <xf numFmtId="0" fontId="1" fillId="0" borderId="86" xfId="0" applyFont="1" applyBorder="1" applyAlignment="1">
      <alignment vertical="center" wrapText="1"/>
    </xf>
    <xf numFmtId="0" fontId="1" fillId="0" borderId="78" xfId="0" applyFont="1" applyBorder="1" applyAlignment="1">
      <alignment vertical="center" wrapText="1"/>
    </xf>
    <xf numFmtId="0" fontId="1" fillId="0" borderId="79" xfId="0" applyFont="1" applyBorder="1" applyAlignment="1">
      <alignment vertical="center" wrapText="1"/>
    </xf>
    <xf numFmtId="0" fontId="1" fillId="0" borderId="74" xfId="0" applyFont="1" applyBorder="1" applyAlignment="1">
      <alignment vertical="center" wrapText="1"/>
    </xf>
    <xf numFmtId="0" fontId="1" fillId="0" borderId="75" xfId="0" applyFont="1" applyBorder="1" applyAlignment="1">
      <alignment vertical="center" wrapText="1"/>
    </xf>
    <xf numFmtId="0" fontId="1" fillId="0" borderId="61" xfId="0" applyFont="1" applyBorder="1" applyAlignment="1">
      <alignment vertical="center"/>
    </xf>
    <xf numFmtId="0" fontId="10" fillId="0" borderId="90" xfId="0" applyFont="1" applyBorder="1" applyAlignment="1">
      <alignment horizontal="right" vertical="center" wrapText="1"/>
    </xf>
    <xf numFmtId="0" fontId="10" fillId="0" borderId="97" xfId="0" applyFont="1" applyBorder="1" applyAlignment="1">
      <alignment horizontal="right" vertical="center"/>
    </xf>
    <xf numFmtId="0" fontId="0" fillId="8" borderId="39" xfId="0" applyFill="1" applyBorder="1" applyAlignment="1">
      <alignment horizontal="left" vertical="center"/>
    </xf>
    <xf numFmtId="0" fontId="0" fillId="8" borderId="40" xfId="0" applyFill="1" applyBorder="1" applyAlignment="1">
      <alignment horizontal="left" vertical="center"/>
    </xf>
    <xf numFmtId="0" fontId="10" fillId="0" borderId="93" xfId="0" applyFont="1" applyBorder="1" applyAlignment="1">
      <alignment horizontal="center" wrapText="1"/>
    </xf>
    <xf numFmtId="0" fontId="1" fillId="0" borderId="94" xfId="0" applyFont="1" applyBorder="1" applyAlignment="1">
      <alignment wrapText="1"/>
    </xf>
    <xf numFmtId="0" fontId="1" fillId="0" borderId="95" xfId="0" applyFont="1" applyBorder="1" applyAlignment="1">
      <alignment wrapText="1"/>
    </xf>
    <xf numFmtId="0" fontId="1" fillId="0" borderId="96" xfId="0" applyFont="1" applyBorder="1" applyAlignment="1">
      <alignment wrapText="1"/>
    </xf>
    <xf numFmtId="0" fontId="10" fillId="0" borderId="2" xfId="0" applyFont="1" applyBorder="1" applyAlignment="1">
      <alignment horizontal="center" vertical="center"/>
    </xf>
    <xf numFmtId="0" fontId="0" fillId="0" borderId="79" xfId="0" applyBorder="1" applyAlignment="1">
      <alignment vertical="center"/>
    </xf>
    <xf numFmtId="0" fontId="0" fillId="0" borderId="80" xfId="0" applyBorder="1" applyAlignment="1">
      <alignment vertical="center"/>
    </xf>
    <xf numFmtId="0" fontId="0" fillId="0" borderId="78" xfId="0" applyBorder="1" applyAlignment="1">
      <alignment vertical="center"/>
    </xf>
    <xf numFmtId="0" fontId="0" fillId="0" borderId="75" xfId="0" applyBorder="1" applyAlignment="1">
      <alignment vertical="center"/>
    </xf>
    <xf numFmtId="0" fontId="0" fillId="0" borderId="76" xfId="0" applyBorder="1" applyAlignment="1">
      <alignment vertical="center"/>
    </xf>
    <xf numFmtId="0" fontId="0" fillId="0" borderId="74" xfId="0" applyBorder="1" applyAlignment="1">
      <alignment vertical="center"/>
    </xf>
    <xf numFmtId="0" fontId="1" fillId="0" borderId="61" xfId="0" applyFont="1" applyBorder="1" applyAlignment="1">
      <alignment vertical="center" wrapText="1"/>
    </xf>
    <xf numFmtId="0" fontId="0" fillId="0" borderId="62" xfId="0" applyBorder="1" applyAlignment="1">
      <alignment vertical="center"/>
    </xf>
    <xf numFmtId="0" fontId="0" fillId="0" borderId="63" xfId="0" applyBorder="1" applyAlignment="1">
      <alignment vertical="center"/>
    </xf>
    <xf numFmtId="0" fontId="0" fillId="0" borderId="61" xfId="0" applyBorder="1" applyAlignment="1">
      <alignment vertical="center"/>
    </xf>
    <xf numFmtId="0" fontId="10" fillId="0" borderId="90" xfId="0" applyFont="1" applyBorder="1" applyAlignment="1">
      <alignment horizontal="right" vertical="center"/>
    </xf>
    <xf numFmtId="0" fontId="10" fillId="8" borderId="30" xfId="0" applyFont="1" applyFill="1" applyBorder="1" applyAlignment="1">
      <alignment horizontal="right" vertical="center" wrapText="1"/>
    </xf>
    <xf numFmtId="0" fontId="10" fillId="8" borderId="16" xfId="0" applyFont="1" applyFill="1" applyBorder="1" applyAlignment="1">
      <alignment horizontal="right" vertical="center" wrapText="1"/>
    </xf>
    <xf numFmtId="0" fontId="0" fillId="8" borderId="16" xfId="0" applyFill="1" applyBorder="1" applyAlignment="1">
      <alignment vertical="center"/>
    </xf>
    <xf numFmtId="0" fontId="0" fillId="8" borderId="18" xfId="0" applyFill="1" applyBorder="1" applyAlignment="1">
      <alignment vertical="center"/>
    </xf>
    <xf numFmtId="0" fontId="18" fillId="7" borderId="5" xfId="0" applyFont="1" applyFill="1" applyBorder="1" applyAlignment="1">
      <alignment vertical="center" wrapText="1"/>
    </xf>
    <xf numFmtId="0" fontId="10" fillId="7" borderId="21" xfId="0" applyFont="1" applyFill="1" applyBorder="1" applyAlignment="1">
      <alignment vertical="center" wrapText="1"/>
    </xf>
    <xf numFmtId="0" fontId="1" fillId="0" borderId="21" xfId="0" applyFont="1" applyBorder="1" applyAlignment="1">
      <alignment wrapText="1"/>
    </xf>
    <xf numFmtId="0" fontId="1" fillId="0" borderId="2" xfId="0" applyFont="1" applyBorder="1" applyAlignment="1">
      <alignment wrapText="1"/>
    </xf>
    <xf numFmtId="0" fontId="0" fillId="8" borderId="51" xfId="0" applyFill="1" applyBorder="1" applyAlignment="1">
      <alignment horizontal="left" vertical="center"/>
    </xf>
    <xf numFmtId="0" fontId="0" fillId="8" borderId="52" xfId="0" applyFill="1" applyBorder="1" applyAlignment="1">
      <alignment horizontal="left" vertical="center"/>
    </xf>
    <xf numFmtId="0" fontId="1" fillId="0" borderId="41" xfId="0" applyFont="1" applyBorder="1"/>
    <xf numFmtId="0" fontId="0" fillId="0" borderId="6"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1" fillId="0" borderId="24" xfId="0" applyFont="1" applyBorder="1"/>
    <xf numFmtId="0" fontId="0" fillId="0" borderId="0" xfId="0"/>
    <xf numFmtId="0" fontId="21" fillId="9" borderId="44" xfId="0" applyFont="1" applyFill="1" applyBorder="1" applyAlignment="1">
      <alignment horizontal="left" vertical="center" wrapText="1"/>
    </xf>
    <xf numFmtId="0" fontId="21" fillId="9" borderId="72" xfId="0" applyFont="1" applyFill="1" applyBorder="1" applyAlignment="1">
      <alignment horizontal="left" vertical="center"/>
    </xf>
    <xf numFmtId="0" fontId="21" fillId="9" borderId="74" xfId="0" applyFont="1" applyFill="1" applyBorder="1" applyAlignment="1">
      <alignment horizontal="left" vertical="center" wrapText="1"/>
    </xf>
    <xf numFmtId="0" fontId="21" fillId="9" borderId="75" xfId="0" applyFont="1" applyFill="1" applyBorder="1" applyAlignment="1">
      <alignment horizontal="left" vertical="center" wrapText="1"/>
    </xf>
    <xf numFmtId="0" fontId="1" fillId="9" borderId="75" xfId="0" applyFont="1" applyFill="1" applyBorder="1" applyAlignment="1">
      <alignment horizontal="left" vertical="center"/>
    </xf>
    <xf numFmtId="0" fontId="1" fillId="9" borderId="76" xfId="0" applyFont="1" applyFill="1" applyBorder="1" applyAlignment="1">
      <alignment horizontal="left" vertical="center"/>
    </xf>
    <xf numFmtId="0" fontId="1" fillId="0" borderId="75" xfId="0" applyFont="1" applyBorder="1" applyAlignment="1">
      <alignment horizontal="left" vertical="center"/>
    </xf>
    <xf numFmtId="0" fontId="0" fillId="0" borderId="76" xfId="0" applyBorder="1" applyAlignment="1">
      <alignment horizontal="left" vertical="center"/>
    </xf>
    <xf numFmtId="0" fontId="1" fillId="0" borderId="24" xfId="0" applyFont="1" applyBorder="1" applyAlignment="1">
      <alignment wrapText="1"/>
    </xf>
    <xf numFmtId="0" fontId="0" fillId="0" borderId="63" xfId="0" applyBorder="1" applyAlignment="1">
      <alignment horizontal="left" vertical="center"/>
    </xf>
    <xf numFmtId="0" fontId="1" fillId="0" borderId="62" xfId="0" applyFont="1" applyBorder="1" applyAlignment="1">
      <alignment horizontal="left" vertical="center"/>
    </xf>
    <xf numFmtId="0" fontId="0" fillId="0" borderId="34" xfId="0" applyBorder="1" applyAlignment="1">
      <alignment horizontal="left" vertical="center"/>
    </xf>
    <xf numFmtId="0" fontId="1" fillId="0" borderId="58" xfId="0" applyFont="1" applyBorder="1" applyAlignment="1">
      <alignment horizontal="left" vertical="center"/>
    </xf>
    <xf numFmtId="0" fontId="0" fillId="0" borderId="59" xfId="0" applyBorder="1" applyAlignment="1">
      <alignment horizontal="left" vertical="center"/>
    </xf>
    <xf numFmtId="0" fontId="1" fillId="0" borderId="57" xfId="0" applyFont="1" applyBorder="1" applyAlignment="1">
      <alignment horizontal="left" vertical="center" wrapText="1"/>
    </xf>
    <xf numFmtId="0" fontId="1" fillId="0" borderId="6" xfId="0" applyFont="1" applyBorder="1" applyAlignment="1">
      <alignment horizontal="center" vertical="center" wrapText="1"/>
    </xf>
    <xf numFmtId="0" fontId="0" fillId="0" borderId="6" xfId="0" applyBorder="1" applyAlignment="1">
      <alignment horizontal="center" vertical="center" wrapText="1"/>
    </xf>
    <xf numFmtId="0" fontId="10" fillId="0" borderId="0" xfId="0" applyFont="1" applyAlignment="1">
      <alignment horizontal="right" wrapText="1"/>
    </xf>
    <xf numFmtId="0" fontId="1" fillId="0" borderId="0" xfId="0" applyFont="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right" wrapText="1"/>
    </xf>
  </cellXfs>
  <cellStyles count="1">
    <cellStyle name="Normal" xfId="0" builtinId="0"/>
  </cellStyles>
  <dxfs count="0"/>
  <tableStyles count="0" defaultTableStyle="TableStyleMedium9" defaultPivotStyle="PivotStyleLight16"/>
  <colors>
    <mruColors>
      <color rgb="FFFFFF99"/>
      <color rgb="FFCCFFFF"/>
      <color rgb="FFF7D1E1"/>
      <color rgb="FFD5FF7C"/>
      <color rgb="FFF49EF0"/>
      <color rgb="FFD5FF18"/>
      <color rgb="FFFF0063"/>
      <color rgb="FFFF00FF"/>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19338</xdr:colOff>
      <xdr:row>1</xdr:row>
      <xdr:rowOff>19050</xdr:rowOff>
    </xdr:from>
    <xdr:to>
      <xdr:col>1</xdr:col>
      <xdr:colOff>1681379</xdr:colOff>
      <xdr:row>5</xdr:row>
      <xdr:rowOff>4127</xdr:rowOff>
    </xdr:to>
    <xdr:pic>
      <xdr:nvPicPr>
        <xdr:cNvPr id="2" name="Image 1">
          <a:extLst>
            <a:ext uri="{FF2B5EF4-FFF2-40B4-BE49-F238E27FC236}">
              <a16:creationId xmlns:a16="http://schemas.microsoft.com/office/drawing/2014/main" id="{C18E0E0A-9B17-4FBA-9FCA-179C53115A0B}"/>
            </a:ext>
          </a:extLst>
        </xdr:cNvPr>
        <xdr:cNvPicPr>
          <a:picLocks noChangeAspect="1"/>
        </xdr:cNvPicPr>
      </xdr:nvPicPr>
      <xdr:blipFill rotWithShape="1">
        <a:blip xmlns:r="http://schemas.openxmlformats.org/officeDocument/2006/relationships" r:embed="rId1"/>
        <a:srcRect t="9256"/>
        <a:stretch/>
      </xdr:blipFill>
      <xdr:spPr>
        <a:xfrm>
          <a:off x="19338" y="209550"/>
          <a:ext cx="2138291" cy="7470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1861958</xdr:colOff>
      <xdr:row>6</xdr:row>
      <xdr:rowOff>19050</xdr:rowOff>
    </xdr:to>
    <xdr:pic>
      <xdr:nvPicPr>
        <xdr:cNvPr id="2" name="Image 1">
          <a:extLst>
            <a:ext uri="{FF2B5EF4-FFF2-40B4-BE49-F238E27FC236}">
              <a16:creationId xmlns:a16="http://schemas.microsoft.com/office/drawing/2014/main" id="{DD0FA94B-5576-4ABD-812E-9064D8F520B6}"/>
            </a:ext>
          </a:extLst>
        </xdr:cNvPr>
        <xdr:cNvPicPr>
          <a:picLocks noChangeAspect="1"/>
        </xdr:cNvPicPr>
      </xdr:nvPicPr>
      <xdr:blipFill rotWithShape="1">
        <a:blip xmlns:r="http://schemas.openxmlformats.org/officeDocument/2006/relationships" r:embed="rId1"/>
        <a:srcRect t="10177"/>
        <a:stretch/>
      </xdr:blipFill>
      <xdr:spPr>
        <a:xfrm>
          <a:off x="0" y="171450"/>
          <a:ext cx="2290583" cy="809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19049</xdr:rowOff>
    </xdr:from>
    <xdr:to>
      <xdr:col>1</xdr:col>
      <xdr:colOff>1621116</xdr:colOff>
      <xdr:row>5</xdr:row>
      <xdr:rowOff>114909</xdr:rowOff>
    </xdr:to>
    <xdr:pic>
      <xdr:nvPicPr>
        <xdr:cNvPr id="2" name="Image 1">
          <a:extLst>
            <a:ext uri="{FF2B5EF4-FFF2-40B4-BE49-F238E27FC236}">
              <a16:creationId xmlns:a16="http://schemas.microsoft.com/office/drawing/2014/main" id="{62573F82-C7BC-476E-9A66-69FA3153E390}"/>
            </a:ext>
          </a:extLst>
        </xdr:cNvPr>
        <xdr:cNvPicPr>
          <a:picLocks noChangeAspect="1"/>
        </xdr:cNvPicPr>
      </xdr:nvPicPr>
      <xdr:blipFill>
        <a:blip xmlns:r="http://schemas.openxmlformats.org/officeDocument/2006/relationships" r:embed="rId1"/>
        <a:stretch>
          <a:fillRect/>
        </a:stretch>
      </xdr:blipFill>
      <xdr:spPr>
        <a:xfrm>
          <a:off x="0" y="171449"/>
          <a:ext cx="2135466" cy="73403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1551292</xdr:colOff>
      <xdr:row>6</xdr:row>
      <xdr:rowOff>18036</xdr:rowOff>
    </xdr:to>
    <xdr:pic>
      <xdr:nvPicPr>
        <xdr:cNvPr id="2" name="Image 1">
          <a:extLst>
            <a:ext uri="{FF2B5EF4-FFF2-40B4-BE49-F238E27FC236}">
              <a16:creationId xmlns:a16="http://schemas.microsoft.com/office/drawing/2014/main" id="{836839C9-9BFD-4F72-8396-CEC20C060A74}"/>
            </a:ext>
          </a:extLst>
        </xdr:cNvPr>
        <xdr:cNvPicPr>
          <a:picLocks noChangeAspect="1"/>
        </xdr:cNvPicPr>
      </xdr:nvPicPr>
      <xdr:blipFill rotWithShape="1">
        <a:blip xmlns:r="http://schemas.openxmlformats.org/officeDocument/2006/relationships" r:embed="rId1"/>
        <a:srcRect t="10125"/>
        <a:stretch/>
      </xdr:blipFill>
      <xdr:spPr>
        <a:xfrm>
          <a:off x="0" y="161925"/>
          <a:ext cx="2132317" cy="76098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73025</xdr:colOff>
      <xdr:row>4</xdr:row>
      <xdr:rowOff>155575</xdr:rowOff>
    </xdr:to>
    <xdr:pic>
      <xdr:nvPicPr>
        <xdr:cNvPr id="2" name="Picture 2" descr="A picture containing text&#10;&#10;Description automatically generated">
          <a:extLst>
            <a:ext uri="{FF2B5EF4-FFF2-40B4-BE49-F238E27FC236}">
              <a16:creationId xmlns:a16="http://schemas.microsoft.com/office/drawing/2014/main" id="{60A112E8-DD79-473A-98D6-E5E56530422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xdr:colOff>
      <xdr:row>1</xdr:row>
      <xdr:rowOff>19050</xdr:rowOff>
    </xdr:from>
    <xdr:to>
      <xdr:col>5</xdr:col>
      <xdr:colOff>152401</xdr:colOff>
      <xdr:row>5</xdr:row>
      <xdr:rowOff>47064</xdr:rowOff>
    </xdr:to>
    <xdr:pic>
      <xdr:nvPicPr>
        <xdr:cNvPr id="2" name="Image 1">
          <a:extLst>
            <a:ext uri="{FF2B5EF4-FFF2-40B4-BE49-F238E27FC236}">
              <a16:creationId xmlns:a16="http://schemas.microsoft.com/office/drawing/2014/main" id="{F69ADFBC-FE95-4606-A12B-313E6D3CB6E7}"/>
            </a:ext>
          </a:extLst>
        </xdr:cNvPr>
        <xdr:cNvPicPr>
          <a:picLocks noChangeAspect="1"/>
        </xdr:cNvPicPr>
      </xdr:nvPicPr>
      <xdr:blipFill rotWithShape="1">
        <a:blip xmlns:r="http://schemas.openxmlformats.org/officeDocument/2006/relationships" r:embed="rId1"/>
        <a:srcRect t="11431"/>
        <a:stretch/>
      </xdr:blipFill>
      <xdr:spPr>
        <a:xfrm>
          <a:off x="1" y="180975"/>
          <a:ext cx="1905000" cy="67571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8"/>
  <sheetViews>
    <sheetView showGridLines="0" zoomScaleNormal="100" workbookViewId="0">
      <selection activeCell="B55" sqref="B55"/>
    </sheetView>
  </sheetViews>
  <sheetFormatPr baseColWidth="10" defaultColWidth="11.42578125" defaultRowHeight="12" x14ac:dyDescent="0.2"/>
  <cols>
    <col min="1" max="1" width="7.140625" style="1" customWidth="1"/>
    <col min="2" max="2" width="72.28515625" style="1" customWidth="1"/>
    <col min="3" max="3" width="11" style="1" customWidth="1"/>
    <col min="4" max="4" width="6.42578125" style="1" customWidth="1"/>
    <col min="5" max="5" width="11.28515625" style="1" customWidth="1"/>
    <col min="6" max="6" width="14" style="1" customWidth="1"/>
    <col min="7" max="7" width="14.42578125" style="1" customWidth="1"/>
    <col min="8" max="8" width="6.42578125" style="1" customWidth="1"/>
    <col min="9" max="9" width="11.85546875" style="1" customWidth="1"/>
    <col min="10" max="16384" width="11.42578125" style="1"/>
  </cols>
  <sheetData>
    <row r="1" spans="1:10" ht="15" customHeight="1" x14ac:dyDescent="0.2">
      <c r="A1" s="203"/>
      <c r="B1" s="203"/>
      <c r="C1" s="203"/>
      <c r="D1" s="203"/>
      <c r="E1" s="203"/>
      <c r="F1" s="203"/>
      <c r="G1" s="203"/>
      <c r="H1" s="203"/>
      <c r="I1" s="203"/>
    </row>
    <row r="2" spans="1:10" ht="15" customHeight="1" x14ac:dyDescent="0.2">
      <c r="I2" s="73" t="s">
        <v>378</v>
      </c>
    </row>
    <row r="3" spans="1:10" ht="15" customHeight="1" x14ac:dyDescent="0.2">
      <c r="G3" s="73"/>
      <c r="H3" s="73"/>
      <c r="I3" s="73" t="s">
        <v>387</v>
      </c>
    </row>
    <row r="4" spans="1:10" ht="15" customHeight="1" x14ac:dyDescent="0.2">
      <c r="G4" s="73"/>
      <c r="H4" s="73"/>
      <c r="I4" s="204" t="s">
        <v>296</v>
      </c>
    </row>
    <row r="5" spans="1:10" ht="15" customHeight="1" x14ac:dyDescent="0.2">
      <c r="G5" s="73"/>
      <c r="H5" s="73"/>
    </row>
    <row r="6" spans="1:10" ht="15" customHeight="1" x14ac:dyDescent="0.2">
      <c r="G6" s="73"/>
      <c r="H6" s="73"/>
    </row>
    <row r="7" spans="1:10" s="9" customFormat="1" ht="15.75" customHeight="1" x14ac:dyDescent="0.2">
      <c r="B7" s="204" t="s">
        <v>354</v>
      </c>
      <c r="C7" s="122" t="str">
        <f>'Détail des coûts'!G4</f>
        <v>-</v>
      </c>
      <c r="D7" s="236"/>
      <c r="E7" s="236"/>
      <c r="F7" s="236"/>
    </row>
    <row r="8" spans="1:10" s="9" customFormat="1" ht="15.75" customHeight="1" x14ac:dyDescent="0.2">
      <c r="B8" s="204" t="s">
        <v>243</v>
      </c>
      <c r="C8" s="119" t="str">
        <f>'Détail des coûts'!G5</f>
        <v>-</v>
      </c>
      <c r="D8" s="120"/>
      <c r="E8" s="120"/>
      <c r="F8" s="120"/>
    </row>
    <row r="9" spans="1:10" s="9" customFormat="1" ht="15.75" customHeight="1" x14ac:dyDescent="0.2">
      <c r="B9" s="204" t="s">
        <v>244</v>
      </c>
      <c r="C9" s="119" t="str">
        <f>'Détail des coûts'!G6</f>
        <v>-</v>
      </c>
      <c r="D9" s="120"/>
      <c r="E9" s="120"/>
      <c r="F9" s="120"/>
    </row>
    <row r="10" spans="1:10" s="9" customFormat="1" ht="15.75" customHeight="1" x14ac:dyDescent="0.2">
      <c r="B10" s="204" t="s">
        <v>88</v>
      </c>
      <c r="C10" s="119" t="str">
        <f>'Détail des coûts'!G7</f>
        <v>-</v>
      </c>
      <c r="D10" s="120"/>
      <c r="E10" s="120"/>
      <c r="F10" s="120"/>
    </row>
    <row r="11" spans="1:10" ht="15.75" customHeight="1" x14ac:dyDescent="0.2">
      <c r="A11" s="49"/>
      <c r="B11" s="49"/>
      <c r="C11" s="237"/>
      <c r="E11" s="49"/>
      <c r="F11" s="49"/>
      <c r="G11" s="49"/>
      <c r="I11" s="49"/>
    </row>
    <row r="12" spans="1:10" s="247" customFormat="1" ht="36" customHeight="1" x14ac:dyDescent="0.2">
      <c r="A12" s="238" t="s">
        <v>89</v>
      </c>
      <c r="B12" s="239" t="s">
        <v>90</v>
      </c>
      <c r="C12" s="270" t="s">
        <v>91</v>
      </c>
      <c r="D12" s="50"/>
      <c r="E12" s="271" t="s">
        <v>92</v>
      </c>
      <c r="F12" s="272" t="s">
        <v>155</v>
      </c>
      <c r="G12" s="245" t="s">
        <v>104</v>
      </c>
      <c r="H12" s="246"/>
      <c r="I12" s="273" t="s">
        <v>114</v>
      </c>
      <c r="J12" s="50"/>
    </row>
    <row r="13" spans="1:10" ht="12" customHeight="1" x14ac:dyDescent="0.2">
      <c r="A13" s="74">
        <v>1</v>
      </c>
      <c r="B13" s="52" t="s">
        <v>242</v>
      </c>
      <c r="C13" s="300">
        <f>'Détail des coûts'!C21</f>
        <v>0</v>
      </c>
      <c r="D13" s="12"/>
      <c r="E13" s="260">
        <f>'Détail des coûts'!E21</f>
        <v>0</v>
      </c>
      <c r="F13" s="261">
        <f>'Détail des coûts'!F21</f>
        <v>0</v>
      </c>
      <c r="G13" s="303">
        <f>'Détail des coûts'!G21</f>
        <v>0</v>
      </c>
      <c r="H13" s="58"/>
      <c r="I13" s="260">
        <f>C13-G13</f>
        <v>0</v>
      </c>
    </row>
    <row r="14" spans="1:10" ht="12" customHeight="1" x14ac:dyDescent="0.2">
      <c r="A14" s="74">
        <v>2</v>
      </c>
      <c r="B14" s="52" t="s">
        <v>93</v>
      </c>
      <c r="C14" s="300">
        <f>'Détail des coûts'!C31</f>
        <v>0</v>
      </c>
      <c r="D14" s="12"/>
      <c r="E14" s="260">
        <f>'Détail des coûts'!E31</f>
        <v>0</v>
      </c>
      <c r="F14" s="261">
        <f>'Détail des coûts'!F31</f>
        <v>0</v>
      </c>
      <c r="G14" s="303">
        <f>'Détail des coûts'!G31</f>
        <v>0</v>
      </c>
      <c r="H14" s="58"/>
      <c r="I14" s="260">
        <f>C14-G14</f>
        <v>0</v>
      </c>
    </row>
    <row r="15" spans="1:10" s="51" customFormat="1" ht="12" customHeight="1" x14ac:dyDescent="0.2">
      <c r="A15" s="77"/>
      <c r="B15" s="53" t="s">
        <v>203</v>
      </c>
      <c r="C15" s="302">
        <f>SUM(C13:C14)</f>
        <v>0</v>
      </c>
      <c r="D15" s="78"/>
      <c r="E15" s="262">
        <f>SUM(E13:E14)</f>
        <v>0</v>
      </c>
      <c r="F15" s="263">
        <f>SUM(F13:F14)</f>
        <v>0</v>
      </c>
      <c r="G15" s="304">
        <f>SUM(G13:G14)</f>
        <v>0</v>
      </c>
      <c r="H15" s="59"/>
      <c r="I15" s="262">
        <f>SUM(I13:I14)</f>
        <v>0</v>
      </c>
    </row>
    <row r="16" spans="1:10" ht="6" customHeight="1" x14ac:dyDescent="0.2">
      <c r="A16" s="81"/>
      <c r="B16" s="12"/>
      <c r="C16" s="60"/>
      <c r="D16" s="12"/>
      <c r="E16" s="60"/>
      <c r="F16" s="60"/>
      <c r="G16" s="93"/>
      <c r="H16" s="60"/>
      <c r="I16" s="60"/>
    </row>
    <row r="17" spans="1:9" ht="12" customHeight="1" x14ac:dyDescent="0.2">
      <c r="A17" s="74">
        <v>4</v>
      </c>
      <c r="B17" s="52" t="s">
        <v>179</v>
      </c>
      <c r="C17" s="300">
        <f>'Détail des coûts'!C46</f>
        <v>0</v>
      </c>
      <c r="D17" s="12"/>
      <c r="E17" s="260">
        <f>'Détail des coûts'!E46</f>
        <v>0</v>
      </c>
      <c r="F17" s="261">
        <f>'Détail des coûts'!F46</f>
        <v>0</v>
      </c>
      <c r="G17" s="303">
        <f>'Détail des coûts'!G46</f>
        <v>0</v>
      </c>
      <c r="H17" s="58"/>
      <c r="I17" s="260">
        <f t="shared" ref="I17:I23" si="0">C17-G17</f>
        <v>0</v>
      </c>
    </row>
    <row r="18" spans="1:9" ht="12" customHeight="1" x14ac:dyDescent="0.2">
      <c r="A18" s="74">
        <v>5</v>
      </c>
      <c r="B18" s="52" t="s">
        <v>94</v>
      </c>
      <c r="C18" s="300">
        <f>'Détail des coûts'!C59</f>
        <v>0</v>
      </c>
      <c r="D18" s="12"/>
      <c r="E18" s="260">
        <f>'Détail des coûts'!E59</f>
        <v>0</v>
      </c>
      <c r="F18" s="261">
        <f>'Détail des coûts'!F59</f>
        <v>0</v>
      </c>
      <c r="G18" s="303">
        <f>'Détail des coûts'!G59</f>
        <v>0</v>
      </c>
      <c r="H18" s="58"/>
      <c r="I18" s="260">
        <f t="shared" si="0"/>
        <v>0</v>
      </c>
    </row>
    <row r="19" spans="1:9" ht="12" customHeight="1" x14ac:dyDescent="0.2">
      <c r="A19" s="74">
        <v>6</v>
      </c>
      <c r="B19" s="52" t="s">
        <v>95</v>
      </c>
      <c r="C19" s="300">
        <f>'Détail des coûts'!C70</f>
        <v>0</v>
      </c>
      <c r="D19" s="12"/>
      <c r="E19" s="260">
        <f>'Détail des coûts'!E70</f>
        <v>0</v>
      </c>
      <c r="F19" s="261">
        <f>'Détail des coûts'!F70</f>
        <v>0</v>
      </c>
      <c r="G19" s="303">
        <f>'Détail des coûts'!G70</f>
        <v>0</v>
      </c>
      <c r="H19" s="58"/>
      <c r="I19" s="260">
        <f t="shared" si="0"/>
        <v>0</v>
      </c>
    </row>
    <row r="20" spans="1:9" ht="12" customHeight="1" x14ac:dyDescent="0.2">
      <c r="A20" s="74">
        <v>7</v>
      </c>
      <c r="B20" s="52" t="s">
        <v>127</v>
      </c>
      <c r="C20" s="300">
        <f>'Détail des coûts'!C82</f>
        <v>0</v>
      </c>
      <c r="D20" s="12"/>
      <c r="E20" s="260">
        <f>'Détail des coûts'!E82</f>
        <v>0</v>
      </c>
      <c r="F20" s="261">
        <f>'Détail des coûts'!F82</f>
        <v>0</v>
      </c>
      <c r="G20" s="303">
        <f>'Détail des coûts'!G82</f>
        <v>0</v>
      </c>
      <c r="H20" s="58"/>
      <c r="I20" s="260">
        <f t="shared" si="0"/>
        <v>0</v>
      </c>
    </row>
    <row r="21" spans="1:9" ht="12" customHeight="1" x14ac:dyDescent="0.2">
      <c r="A21" s="74">
        <v>8</v>
      </c>
      <c r="B21" s="52" t="s">
        <v>96</v>
      </c>
      <c r="C21" s="300">
        <f>'Détail des coûts'!C89</f>
        <v>0</v>
      </c>
      <c r="D21" s="12"/>
      <c r="E21" s="260">
        <f>'Détail des coûts'!E89</f>
        <v>0</v>
      </c>
      <c r="F21" s="261">
        <f>'Détail des coûts'!F89</f>
        <v>0</v>
      </c>
      <c r="G21" s="303">
        <f>'Détail des coûts'!G89</f>
        <v>0</v>
      </c>
      <c r="H21" s="58"/>
      <c r="I21" s="260">
        <f t="shared" si="0"/>
        <v>0</v>
      </c>
    </row>
    <row r="22" spans="1:9" ht="12" customHeight="1" x14ac:dyDescent="0.2">
      <c r="A22" s="74">
        <v>9</v>
      </c>
      <c r="B22" s="52" t="s">
        <v>97</v>
      </c>
      <c r="C22" s="300">
        <f>'Détail des coûts'!C95</f>
        <v>0</v>
      </c>
      <c r="D22" s="12"/>
      <c r="E22" s="260">
        <f>'Détail des coûts'!E95</f>
        <v>0</v>
      </c>
      <c r="F22" s="261">
        <f>'Détail des coûts'!F95</f>
        <v>0</v>
      </c>
      <c r="G22" s="303">
        <f>'Détail des coûts'!G95</f>
        <v>0</v>
      </c>
      <c r="H22" s="58"/>
      <c r="I22" s="260">
        <f t="shared" si="0"/>
        <v>0</v>
      </c>
    </row>
    <row r="23" spans="1:9" ht="12" customHeight="1" x14ac:dyDescent="0.2">
      <c r="A23" s="74">
        <v>10</v>
      </c>
      <c r="B23" s="52" t="s">
        <v>208</v>
      </c>
      <c r="C23" s="300">
        <f>'Détail des coûts'!C107</f>
        <v>0</v>
      </c>
      <c r="D23" s="12"/>
      <c r="E23" s="260">
        <f>'Détail des coûts'!E107</f>
        <v>0</v>
      </c>
      <c r="F23" s="261">
        <f>'Détail des coûts'!F107</f>
        <v>0</v>
      </c>
      <c r="G23" s="303">
        <f>'Détail des coûts'!G107</f>
        <v>0</v>
      </c>
      <c r="H23" s="58"/>
      <c r="I23" s="260">
        <f t="shared" si="0"/>
        <v>0</v>
      </c>
    </row>
    <row r="24" spans="1:9" s="51" customFormat="1" ht="12" customHeight="1" x14ac:dyDescent="0.2">
      <c r="A24" s="77"/>
      <c r="B24" s="54" t="s">
        <v>98</v>
      </c>
      <c r="C24" s="301">
        <f>SUM(C17:C23)</f>
        <v>0</v>
      </c>
      <c r="D24" s="78"/>
      <c r="E24" s="264">
        <f>SUM(E17:E23)</f>
        <v>0</v>
      </c>
      <c r="F24" s="265">
        <f>SUM(F17:F23)</f>
        <v>0</v>
      </c>
      <c r="G24" s="305">
        <f>SUM(G17:G23)</f>
        <v>0</v>
      </c>
      <c r="H24" s="82"/>
      <c r="I24" s="264">
        <f>SUM(I17:I23)</f>
        <v>0</v>
      </c>
    </row>
    <row r="25" spans="1:9" ht="6" customHeight="1" x14ac:dyDescent="0.2">
      <c r="A25" s="81"/>
      <c r="B25" s="61"/>
      <c r="C25" s="83"/>
      <c r="D25" s="12"/>
      <c r="E25" s="83"/>
      <c r="F25" s="83"/>
      <c r="G25" s="94"/>
      <c r="H25" s="83"/>
      <c r="I25" s="83"/>
    </row>
    <row r="26" spans="1:9" ht="12" customHeight="1" x14ac:dyDescent="0.2">
      <c r="A26" s="74">
        <v>11</v>
      </c>
      <c r="B26" s="52" t="s">
        <v>180</v>
      </c>
      <c r="C26" s="300">
        <f>'Détail des coûts'!C122</f>
        <v>0</v>
      </c>
      <c r="D26" s="12"/>
      <c r="E26" s="260">
        <f>'Détail des coûts'!E122</f>
        <v>0</v>
      </c>
      <c r="F26" s="261">
        <f>'Détail des coûts'!F122</f>
        <v>0</v>
      </c>
      <c r="G26" s="303">
        <f>'Détail des coûts'!G122</f>
        <v>0</v>
      </c>
      <c r="H26" s="58"/>
      <c r="I26" s="260">
        <f>C26-G26</f>
        <v>0</v>
      </c>
    </row>
    <row r="27" spans="1:9" ht="12" customHeight="1" x14ac:dyDescent="0.2">
      <c r="A27" s="74">
        <v>12</v>
      </c>
      <c r="B27" s="52" t="s">
        <v>301</v>
      </c>
      <c r="C27" s="300">
        <f>'Détail des coûts'!C138</f>
        <v>0</v>
      </c>
      <c r="D27" s="12"/>
      <c r="E27" s="260">
        <f>'Détail des coûts'!E138</f>
        <v>0</v>
      </c>
      <c r="F27" s="261">
        <f>'Détail des coûts'!F138</f>
        <v>0</v>
      </c>
      <c r="G27" s="303">
        <f>'Détail des coûts'!G138</f>
        <v>0</v>
      </c>
      <c r="H27" s="58"/>
      <c r="I27" s="260">
        <f>C27-G27</f>
        <v>0</v>
      </c>
    </row>
    <row r="28" spans="1:9" s="51" customFormat="1" ht="12" customHeight="1" x14ac:dyDescent="0.2">
      <c r="A28" s="77"/>
      <c r="B28" s="54" t="s">
        <v>99</v>
      </c>
      <c r="C28" s="302">
        <f>SUM(C26:C27)</f>
        <v>0</v>
      </c>
      <c r="D28" s="78"/>
      <c r="E28" s="262">
        <f>SUM(E26:E27)</f>
        <v>0</v>
      </c>
      <c r="F28" s="263">
        <f>SUM(F26:F27)</f>
        <v>0</v>
      </c>
      <c r="G28" s="304">
        <f>SUM(G26:G27)</f>
        <v>0</v>
      </c>
      <c r="H28" s="59"/>
      <c r="I28" s="262">
        <f>SUM(I26:I27)</f>
        <v>0</v>
      </c>
    </row>
    <row r="29" spans="1:9" ht="6" customHeight="1" x14ac:dyDescent="0.2">
      <c r="A29" s="81"/>
      <c r="B29" s="61"/>
      <c r="C29" s="60"/>
      <c r="D29" s="12"/>
      <c r="E29" s="60"/>
      <c r="F29" s="60"/>
      <c r="G29" s="93"/>
      <c r="H29" s="60"/>
      <c r="I29" s="60"/>
    </row>
    <row r="30" spans="1:9" ht="12" customHeight="1" x14ac:dyDescent="0.2">
      <c r="A30" s="74">
        <v>13</v>
      </c>
      <c r="B30" s="52" t="s">
        <v>210</v>
      </c>
      <c r="C30" s="300">
        <f>'Détail des coûts'!C158</f>
        <v>0</v>
      </c>
      <c r="D30" s="12"/>
      <c r="E30" s="260">
        <f>'Détail des coûts'!E158</f>
        <v>0</v>
      </c>
      <c r="F30" s="261">
        <f>'Détail des coûts'!F158</f>
        <v>0</v>
      </c>
      <c r="G30" s="303">
        <f>'Détail des coûts'!G158</f>
        <v>0</v>
      </c>
      <c r="H30" s="58"/>
      <c r="I30" s="260">
        <f>C30-G30</f>
        <v>0</v>
      </c>
    </row>
    <row r="31" spans="1:9" ht="12" customHeight="1" x14ac:dyDescent="0.2">
      <c r="A31" s="74">
        <v>14</v>
      </c>
      <c r="B31" s="52" t="s">
        <v>211</v>
      </c>
      <c r="C31" s="300">
        <f>'Détail des coûts'!C179</f>
        <v>0</v>
      </c>
      <c r="D31" s="12"/>
      <c r="E31" s="260">
        <f>'Détail des coûts'!E179</f>
        <v>0</v>
      </c>
      <c r="F31" s="261">
        <f>'Détail des coûts'!F179</f>
        <v>0</v>
      </c>
      <c r="G31" s="303">
        <f>'Détail des coûts'!G179</f>
        <v>0</v>
      </c>
      <c r="H31" s="58"/>
      <c r="I31" s="260">
        <f>C31-G31</f>
        <v>0</v>
      </c>
    </row>
    <row r="32" spans="1:9" s="51" customFormat="1" ht="12" customHeight="1" x14ac:dyDescent="0.2">
      <c r="A32" s="84"/>
      <c r="B32" s="54" t="s">
        <v>204</v>
      </c>
      <c r="C32" s="302">
        <f>SUM(C30:C31)</f>
        <v>0</v>
      </c>
      <c r="D32" s="78"/>
      <c r="E32" s="262">
        <f>SUM(E30:E31)</f>
        <v>0</v>
      </c>
      <c r="F32" s="263">
        <f>SUM(F30:F31)</f>
        <v>0</v>
      </c>
      <c r="G32" s="304">
        <f>SUM(G30:G31)</f>
        <v>0</v>
      </c>
      <c r="H32" s="59"/>
      <c r="I32" s="262">
        <f>SUM(I30:I31)</f>
        <v>0</v>
      </c>
    </row>
    <row r="33" spans="1:9" ht="6" customHeight="1" x14ac:dyDescent="0.2">
      <c r="A33" s="85"/>
      <c r="B33" s="61"/>
      <c r="C33" s="60"/>
      <c r="D33" s="12"/>
      <c r="E33" s="60"/>
      <c r="F33" s="60"/>
      <c r="G33" s="93"/>
      <c r="H33" s="60"/>
      <c r="I33" s="60"/>
    </row>
    <row r="34" spans="1:9" ht="12" customHeight="1" x14ac:dyDescent="0.2">
      <c r="A34" s="74">
        <v>15</v>
      </c>
      <c r="B34" s="52" t="s">
        <v>181</v>
      </c>
      <c r="C34" s="300">
        <f>'Détail des coûts'!C194</f>
        <v>0</v>
      </c>
      <c r="D34" s="12"/>
      <c r="E34" s="260">
        <f>'Détail des coûts'!E194</f>
        <v>0</v>
      </c>
      <c r="F34" s="261">
        <f>'Détail des coûts'!F194</f>
        <v>0</v>
      </c>
      <c r="G34" s="303">
        <f>'Détail des coûts'!G194</f>
        <v>0</v>
      </c>
      <c r="H34" s="58"/>
      <c r="I34" s="260">
        <f>C34-G34</f>
        <v>0</v>
      </c>
    </row>
    <row r="35" spans="1:9" ht="12" customHeight="1" x14ac:dyDescent="0.2">
      <c r="A35" s="84"/>
      <c r="B35" s="54" t="s">
        <v>101</v>
      </c>
      <c r="C35" s="302">
        <f>SUM(C34:C34)</f>
        <v>0</v>
      </c>
      <c r="D35" s="12"/>
      <c r="E35" s="262">
        <f>SUM(E34:E34)</f>
        <v>0</v>
      </c>
      <c r="F35" s="263">
        <f>SUM(F34:F34)</f>
        <v>0</v>
      </c>
      <c r="G35" s="304">
        <f>SUM(G34:G34)</f>
        <v>0</v>
      </c>
      <c r="H35" s="59"/>
      <c r="I35" s="262">
        <f>SUM(I34:I34)</f>
        <v>0</v>
      </c>
    </row>
    <row r="36" spans="1:9" ht="6" customHeight="1" x14ac:dyDescent="0.2">
      <c r="A36" s="85"/>
      <c r="B36" s="61"/>
      <c r="C36" s="60"/>
      <c r="D36" s="12"/>
      <c r="E36" s="60"/>
      <c r="F36" s="60"/>
      <c r="G36" s="93"/>
      <c r="H36" s="60"/>
      <c r="I36" s="60"/>
    </row>
    <row r="37" spans="1:9" s="51" customFormat="1" ht="12" customHeight="1" x14ac:dyDescent="0.2">
      <c r="A37" s="87" t="s">
        <v>0</v>
      </c>
      <c r="B37" s="53" t="s">
        <v>102</v>
      </c>
      <c r="C37" s="302">
        <f>'Détail des coûts'!C198</f>
        <v>0</v>
      </c>
      <c r="D37" s="78"/>
      <c r="E37" s="262">
        <f>'Détail des coûts'!E198</f>
        <v>0</v>
      </c>
      <c r="F37" s="263">
        <f>'Détail des coûts'!F198</f>
        <v>0</v>
      </c>
      <c r="G37" s="304">
        <f>'Détail des coûts'!G198</f>
        <v>0</v>
      </c>
      <c r="H37" s="59"/>
      <c r="I37" s="262">
        <f>C37-G37</f>
        <v>0</v>
      </c>
    </row>
    <row r="38" spans="1:9" ht="6" customHeight="1" x14ac:dyDescent="0.2">
      <c r="A38" s="85"/>
      <c r="B38" s="12"/>
      <c r="C38" s="62"/>
      <c r="D38" s="12"/>
      <c r="E38" s="62"/>
      <c r="F38" s="62"/>
      <c r="G38" s="95"/>
      <c r="H38" s="62"/>
      <c r="I38" s="62"/>
    </row>
    <row r="39" spans="1:9" s="51" customFormat="1" ht="12" customHeight="1" x14ac:dyDescent="0.2">
      <c r="A39" s="87" t="s">
        <v>87</v>
      </c>
      <c r="B39" s="53" t="s">
        <v>103</v>
      </c>
      <c r="C39" s="302">
        <f>'Détail des coûts'!C200</f>
        <v>0</v>
      </c>
      <c r="D39" s="78"/>
      <c r="E39" s="262">
        <f>'Détail des coûts'!E200</f>
        <v>0</v>
      </c>
      <c r="F39" s="263">
        <f>'Détail des coûts'!F200</f>
        <v>0</v>
      </c>
      <c r="G39" s="304">
        <f>'Détail des coûts'!G200</f>
        <v>0</v>
      </c>
      <c r="H39" s="59"/>
      <c r="I39" s="262">
        <f>C39-G39</f>
        <v>0</v>
      </c>
    </row>
    <row r="40" spans="1:9" ht="6" customHeight="1" x14ac:dyDescent="0.2">
      <c r="A40" s="85"/>
      <c r="B40" s="12"/>
      <c r="C40" s="62"/>
      <c r="D40" s="12"/>
      <c r="E40" s="62"/>
      <c r="F40" s="62"/>
      <c r="G40" s="95"/>
      <c r="H40" s="62"/>
      <c r="I40" s="62"/>
    </row>
    <row r="41" spans="1:9" s="51" customFormat="1" ht="12" customHeight="1" thickBot="1" x14ac:dyDescent="0.25">
      <c r="A41" s="103"/>
      <c r="B41" s="347" t="s">
        <v>357</v>
      </c>
      <c r="C41" s="266">
        <f>'Détail des coûts'!C203</f>
        <v>0</v>
      </c>
      <c r="E41" s="267">
        <f>'Détail des coûts'!E203</f>
        <v>0</v>
      </c>
      <c r="F41" s="268">
        <f>'Détail des coûts'!F203</f>
        <v>0</v>
      </c>
      <c r="G41" s="105">
        <f>'Détail des coûts'!G203</f>
        <v>0</v>
      </c>
      <c r="H41" s="88"/>
      <c r="I41" s="266">
        <f>'Détail des coûts'!H203</f>
        <v>0</v>
      </c>
    </row>
    <row r="42" spans="1:9" s="51" customFormat="1" ht="12" customHeight="1" thickTop="1" thickBot="1" x14ac:dyDescent="0.25">
      <c r="A42" s="84"/>
      <c r="B42" s="78"/>
      <c r="C42" s="319"/>
      <c r="D42" s="78"/>
    </row>
    <row r="43" spans="1:9" s="126" customFormat="1" ht="15" customHeight="1" thickBot="1" x14ac:dyDescent="0.25">
      <c r="A43" s="274"/>
      <c r="B43" s="379" t="s">
        <v>332</v>
      </c>
      <c r="C43" s="380"/>
      <c r="D43" s="381"/>
      <c r="E43" s="381"/>
      <c r="F43" s="381"/>
      <c r="G43" s="381"/>
      <c r="H43" s="381"/>
      <c r="I43" s="382"/>
    </row>
    <row r="44" spans="1:9" s="126" customFormat="1" ht="39" customHeight="1" x14ac:dyDescent="0.2">
      <c r="A44" s="277"/>
      <c r="B44" s="306" t="s">
        <v>334</v>
      </c>
      <c r="C44" s="356" t="s">
        <v>366</v>
      </c>
      <c r="E44" s="307"/>
      <c r="F44" s="307"/>
      <c r="G44" s="362" t="s">
        <v>361</v>
      </c>
      <c r="H44" s="363"/>
      <c r="I44" s="364" t="s">
        <v>362</v>
      </c>
    </row>
    <row r="45" spans="1:9" s="126" customFormat="1" ht="15" customHeight="1" x14ac:dyDescent="0.2">
      <c r="A45" s="274"/>
      <c r="B45" s="308" t="str">
        <f>'Détail des coûts'!B209</f>
        <v>-</v>
      </c>
      <c r="C45" s="309">
        <f>'Détail des coûts'!C209</f>
        <v>0</v>
      </c>
      <c r="E45" s="349"/>
      <c r="F45" s="349"/>
      <c r="G45" s="312">
        <f>'Détail des coûts'!G209</f>
        <v>0</v>
      </c>
      <c r="I45" s="312">
        <f>'Détail des coûts'!H209</f>
        <v>0</v>
      </c>
    </row>
    <row r="46" spans="1:9" s="126" customFormat="1" ht="15" customHeight="1" thickBot="1" x14ac:dyDescent="0.25">
      <c r="A46" s="277"/>
      <c r="B46" s="310" t="str">
        <f>'Détail des coûts'!B210</f>
        <v>-</v>
      </c>
      <c r="C46" s="311">
        <f>'Détail des coûts'!C210</f>
        <v>0</v>
      </c>
      <c r="E46" s="349"/>
      <c r="F46" s="349"/>
      <c r="G46" s="313">
        <f>'Détail des coûts'!G210</f>
        <v>0</v>
      </c>
      <c r="I46" s="313">
        <f>'Détail des coûts'!H210</f>
        <v>0</v>
      </c>
    </row>
    <row r="47" spans="1:9" s="22" customFormat="1" ht="14.25" customHeight="1" thickBot="1" x14ac:dyDescent="0.25">
      <c r="A47" s="278"/>
      <c r="B47" s="348" t="s">
        <v>356</v>
      </c>
      <c r="C47" s="314">
        <f>'Détail des coûts'!C211</f>
        <v>0</v>
      </c>
      <c r="D47" s="275"/>
      <c r="E47" s="350"/>
      <c r="F47" s="350"/>
      <c r="G47" s="314">
        <f>'Détail des coûts'!G211</f>
        <v>0</v>
      </c>
      <c r="I47" s="314">
        <f>'Détail des coûts'!H211</f>
        <v>0</v>
      </c>
    </row>
    <row r="49" spans="1:9" ht="12.75" thickBot="1" x14ac:dyDescent="0.25">
      <c r="B49" s="354" t="s">
        <v>355</v>
      </c>
      <c r="C49" s="266">
        <f>'Détail des coûts'!C213</f>
        <v>0</v>
      </c>
      <c r="D49" s="51"/>
      <c r="E49" s="266">
        <f>'Détail des coûts'!E213</f>
        <v>0</v>
      </c>
      <c r="F49" s="266">
        <f>'Détail des coûts'!F213</f>
        <v>0</v>
      </c>
      <c r="G49" s="266">
        <f>'Détail des coûts'!G213</f>
        <v>0</v>
      </c>
      <c r="H49" s="88"/>
      <c r="I49" s="266">
        <f>'Détail des coûts'!H213</f>
        <v>0</v>
      </c>
    </row>
    <row r="50" spans="1:9" ht="12.75" thickTop="1" x14ac:dyDescent="0.2">
      <c r="B50" s="353"/>
      <c r="C50" s="352"/>
      <c r="D50" s="51"/>
      <c r="E50" s="352"/>
      <c r="F50" s="352"/>
      <c r="G50" s="352"/>
      <c r="H50" s="352"/>
      <c r="I50" s="352"/>
    </row>
    <row r="51" spans="1:9" x14ac:dyDescent="0.2">
      <c r="B51" s="353"/>
      <c r="C51" s="352"/>
      <c r="D51" s="51"/>
      <c r="E51" s="352"/>
      <c r="F51" s="352"/>
      <c r="G51" s="352"/>
      <c r="H51" s="352"/>
      <c r="I51" s="352"/>
    </row>
    <row r="52" spans="1:9" x14ac:dyDescent="0.2">
      <c r="B52" s="63"/>
      <c r="C52" s="63"/>
      <c r="D52" s="63"/>
      <c r="E52" s="63"/>
      <c r="F52" s="63"/>
      <c r="G52" s="63"/>
      <c r="H52" s="63"/>
    </row>
    <row r="53" spans="1:9" x14ac:dyDescent="0.2">
      <c r="B53" s="63"/>
      <c r="C53" s="63"/>
      <c r="D53" s="63"/>
      <c r="E53" s="63"/>
      <c r="F53" s="63"/>
      <c r="G53" s="63"/>
      <c r="H53" s="63"/>
    </row>
    <row r="54" spans="1:9" x14ac:dyDescent="0.2">
      <c r="B54" s="63"/>
      <c r="C54" s="63"/>
      <c r="D54" s="63"/>
      <c r="E54" s="63"/>
      <c r="F54" s="63"/>
      <c r="G54" s="63"/>
      <c r="H54" s="63"/>
    </row>
    <row r="55" spans="1:9" x14ac:dyDescent="0.2">
      <c r="B55" s="325"/>
      <c r="C55" s="325"/>
      <c r="D55" s="269"/>
      <c r="E55" s="63"/>
      <c r="F55" s="256"/>
      <c r="G55" s="256"/>
      <c r="H55" s="269"/>
    </row>
    <row r="56" spans="1:9" x14ac:dyDescent="0.2">
      <c r="B56" s="63" t="s">
        <v>298</v>
      </c>
      <c r="C56" s="118"/>
      <c r="D56" s="118"/>
      <c r="E56" s="63"/>
      <c r="F56" s="63" t="s">
        <v>342</v>
      </c>
      <c r="G56" s="63"/>
      <c r="H56" s="63"/>
    </row>
    <row r="57" spans="1:9" ht="12.75" customHeight="1" x14ac:dyDescent="0.2">
      <c r="A57" s="51"/>
      <c r="B57" s="63"/>
      <c r="C57" s="63"/>
      <c r="D57" s="63"/>
      <c r="E57" s="63"/>
      <c r="F57" s="63"/>
      <c r="G57" s="63"/>
      <c r="H57" s="63"/>
      <c r="I57" s="51"/>
    </row>
    <row r="58" spans="1:9" x14ac:dyDescent="0.2">
      <c r="A58" s="12" t="s">
        <v>391</v>
      </c>
    </row>
  </sheetData>
  <sheetProtection algorithmName="SHA-512" hashValue="z5Qtdiipt398+s5bNiujXyCzt/VteRFB/ZMLsnAk0V2NHn3R+FMWdc/mq8KWL+8iTqEEUGBnWUzw/wSt/vWcPg==" saltValue="OrOUko6euuhKOw9Gzi9yiw==" spinCount="100000" sheet="1" selectLockedCells="1"/>
  <mergeCells count="1">
    <mergeCell ref="B43:I43"/>
  </mergeCells>
  <pageMargins left="0.55118110236220474" right="0.55118110236220474" top="1.1811023622047245" bottom="0.98425196850393704" header="0.51181102362204722" footer="0.51181102362204722"/>
  <pageSetup scale="48" orientation="landscape" r:id="rId1"/>
  <headerFooter alignWithMargins="0"/>
  <ignoredErrors>
    <ignoredError sqref="C7:C9" unlockedFormula="1"/>
  </ignoredError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56"/>
  <sheetViews>
    <sheetView showGridLines="0" zoomScaleNormal="100" workbookViewId="0">
      <selection activeCell="B48" sqref="B48"/>
    </sheetView>
  </sheetViews>
  <sheetFormatPr baseColWidth="10" defaultColWidth="11.42578125" defaultRowHeight="12" x14ac:dyDescent="0.2"/>
  <cols>
    <col min="1" max="1" width="6.42578125" style="1" customWidth="1"/>
    <col min="2" max="2" width="64.28515625" style="1" customWidth="1"/>
    <col min="3" max="3" width="10" style="1" bestFit="1" customWidth="1"/>
    <col min="4" max="4" width="12" style="1" bestFit="1" customWidth="1"/>
    <col min="5" max="5" width="7.7109375" style="1" customWidth="1"/>
    <col min="6" max="11" width="10" style="1" customWidth="1"/>
    <col min="12" max="12" width="6" style="1" customWidth="1"/>
    <col min="13" max="16" width="10" style="1" customWidth="1"/>
    <col min="17" max="18" width="13.140625" style="1" bestFit="1" customWidth="1"/>
    <col min="19" max="19" width="10.140625" style="1" bestFit="1" customWidth="1"/>
    <col min="20" max="20" width="11.85546875" style="1" bestFit="1" customWidth="1"/>
    <col min="21" max="16384" width="11.42578125" style="1"/>
  </cols>
  <sheetData>
    <row r="1" spans="1:18" x14ac:dyDescent="0.2">
      <c r="A1" s="203"/>
      <c r="B1" s="203"/>
      <c r="C1" s="203"/>
      <c r="D1" s="203"/>
      <c r="E1" s="203"/>
      <c r="F1" s="203"/>
      <c r="G1" s="203"/>
      <c r="H1" s="203"/>
      <c r="I1" s="203"/>
      <c r="J1" s="203"/>
      <c r="K1" s="203"/>
      <c r="L1" s="203"/>
      <c r="M1" s="203"/>
      <c r="N1" s="203"/>
      <c r="O1" s="203"/>
      <c r="P1" s="203"/>
    </row>
    <row r="2" spans="1:18" ht="12.75" x14ac:dyDescent="0.2">
      <c r="P2" s="73" t="s">
        <v>378</v>
      </c>
    </row>
    <row r="3" spans="1:18" ht="12.75" customHeight="1" x14ac:dyDescent="0.2">
      <c r="M3" s="121"/>
      <c r="N3" s="73"/>
      <c r="O3" s="73"/>
      <c r="P3" s="73" t="s">
        <v>387</v>
      </c>
    </row>
    <row r="4" spans="1:18" ht="12.75" customHeight="1" x14ac:dyDescent="0.2">
      <c r="M4" s="73"/>
      <c r="N4" s="73"/>
      <c r="O4" s="73"/>
      <c r="P4" s="73" t="s">
        <v>297</v>
      </c>
    </row>
    <row r="5" spans="1:18" ht="12.75" customHeight="1" x14ac:dyDescent="0.2">
      <c r="N5" s="121"/>
      <c r="O5" s="73"/>
    </row>
    <row r="6" spans="1:18" ht="12.75" customHeight="1" x14ac:dyDescent="0.2">
      <c r="N6" s="73"/>
      <c r="O6" s="73"/>
    </row>
    <row r="7" spans="1:18" s="9" customFormat="1" ht="12.75" customHeight="1" x14ac:dyDescent="0.2">
      <c r="B7" s="204" t="s">
        <v>354</v>
      </c>
      <c r="C7" s="124" t="str">
        <f>'Détail des coûts'!G4</f>
        <v>-</v>
      </c>
      <c r="D7" s="124"/>
      <c r="E7" s="124"/>
      <c r="F7" s="124"/>
    </row>
    <row r="8" spans="1:18" s="9" customFormat="1" ht="15.75" customHeight="1" x14ac:dyDescent="0.2">
      <c r="B8" s="204" t="s">
        <v>243</v>
      </c>
      <c r="C8" s="124" t="str">
        <f>'Détail des coûts'!G5</f>
        <v>-</v>
      </c>
      <c r="D8" s="124"/>
      <c r="E8" s="124"/>
      <c r="F8" s="125"/>
    </row>
    <row r="9" spans="1:18" s="9" customFormat="1" ht="15.75" customHeight="1" x14ac:dyDescent="0.2">
      <c r="B9" s="204" t="s">
        <v>244</v>
      </c>
      <c r="C9" s="124" t="str">
        <f>'Détail des coûts'!G6</f>
        <v>-</v>
      </c>
      <c r="D9" s="124"/>
      <c r="E9" s="124"/>
      <c r="F9" s="125"/>
    </row>
    <row r="10" spans="1:18" s="9" customFormat="1" ht="15.75" customHeight="1" x14ac:dyDescent="0.2">
      <c r="B10" s="204" t="s">
        <v>88</v>
      </c>
      <c r="C10" s="123" t="str">
        <f>'Détail des coûts'!G7</f>
        <v>-</v>
      </c>
      <c r="D10" s="123"/>
      <c r="E10" s="123"/>
      <c r="F10" s="123"/>
    </row>
    <row r="11" spans="1:18" s="9" customFormat="1" ht="15.75" customHeight="1" x14ac:dyDescent="0.2">
      <c r="B11" s="73"/>
      <c r="C11" s="100"/>
      <c r="D11" s="100"/>
      <c r="E11" s="100"/>
      <c r="F11" s="89"/>
    </row>
    <row r="12" spans="1:18" s="217" customFormat="1" ht="25.5" customHeight="1" x14ac:dyDescent="0.2">
      <c r="A12" s="248"/>
      <c r="B12" s="248"/>
      <c r="C12" s="248"/>
      <c r="D12" s="248"/>
      <c r="F12" s="383" t="s">
        <v>109</v>
      </c>
      <c r="G12" s="384"/>
      <c r="H12" s="385"/>
      <c r="I12" s="384" t="s">
        <v>108</v>
      </c>
      <c r="J12" s="384"/>
      <c r="K12" s="391"/>
      <c r="M12" s="389" t="s">
        <v>110</v>
      </c>
      <c r="N12" s="390"/>
      <c r="O12" s="391" t="s">
        <v>111</v>
      </c>
      <c r="P12" s="389"/>
    </row>
    <row r="13" spans="1:18" s="247" customFormat="1" ht="27" customHeight="1" x14ac:dyDescent="0.2">
      <c r="A13" s="238" t="s">
        <v>89</v>
      </c>
      <c r="B13" s="239" t="s">
        <v>90</v>
      </c>
      <c r="C13" s="244" t="s">
        <v>91</v>
      </c>
      <c r="D13" s="245" t="s">
        <v>115</v>
      </c>
      <c r="E13" s="246"/>
      <c r="F13" s="328" t="s">
        <v>105</v>
      </c>
      <c r="G13" s="328" t="s">
        <v>106</v>
      </c>
      <c r="H13" s="329" t="s">
        <v>107</v>
      </c>
      <c r="I13" s="330" t="s">
        <v>105</v>
      </c>
      <c r="J13" s="328" t="s">
        <v>106</v>
      </c>
      <c r="K13" s="328" t="s">
        <v>107</v>
      </c>
      <c r="L13" s="50"/>
      <c r="M13" s="328" t="s">
        <v>112</v>
      </c>
      <c r="N13" s="327" t="s">
        <v>113</v>
      </c>
      <c r="O13" s="330" t="s">
        <v>112</v>
      </c>
      <c r="P13" s="328" t="s">
        <v>113</v>
      </c>
      <c r="Q13" s="50"/>
      <c r="R13" s="50"/>
    </row>
    <row r="14" spans="1:18" s="12" customFormat="1" ht="12" customHeight="1" x14ac:dyDescent="0.2">
      <c r="A14" s="74">
        <v>1</v>
      </c>
      <c r="B14" s="52" t="s">
        <v>242</v>
      </c>
      <c r="C14" s="315">
        <f>'Détail des coûts'!C21</f>
        <v>0</v>
      </c>
      <c r="D14" s="303">
        <f>'Détail des coûts'!G21</f>
        <v>0</v>
      </c>
      <c r="E14" s="58"/>
      <c r="F14" s="75">
        <f>'Détail des coûts'!R21</f>
        <v>0</v>
      </c>
      <c r="G14" s="75">
        <f>'Détail des coûts'!S21</f>
        <v>0</v>
      </c>
      <c r="H14" s="90">
        <f>'Détail des coûts'!T21</f>
        <v>0</v>
      </c>
      <c r="I14" s="76">
        <f>'Détail des coûts'!U21</f>
        <v>0</v>
      </c>
      <c r="J14" s="75">
        <f>'Détail des coûts'!V21</f>
        <v>0</v>
      </c>
      <c r="K14" s="75">
        <f>'Détail des coûts'!W21</f>
        <v>0</v>
      </c>
      <c r="M14" s="75">
        <f>'Détail des coûts'!Y21</f>
        <v>0</v>
      </c>
      <c r="N14" s="90">
        <f>'Détail des coûts'!Z21</f>
        <v>0</v>
      </c>
      <c r="O14" s="76">
        <f>'Détail des coûts'!AA21</f>
        <v>0</v>
      </c>
      <c r="P14" s="75">
        <f>'Détail des coûts'!AB21</f>
        <v>0</v>
      </c>
    </row>
    <row r="15" spans="1:18" s="12" customFormat="1" ht="12" customHeight="1" x14ac:dyDescent="0.2">
      <c r="A15" s="74">
        <v>2</v>
      </c>
      <c r="B15" s="52" t="s">
        <v>93</v>
      </c>
      <c r="C15" s="315">
        <f>'Détail des coûts'!C31</f>
        <v>0</v>
      </c>
      <c r="D15" s="303">
        <f>'Détail des coûts'!G31</f>
        <v>0</v>
      </c>
      <c r="E15" s="58"/>
      <c r="F15" s="75">
        <f>'Détail des coûts'!R31</f>
        <v>0</v>
      </c>
      <c r="G15" s="75">
        <f>'Détail des coûts'!S31</f>
        <v>0</v>
      </c>
      <c r="H15" s="90">
        <f>'Détail des coûts'!T31</f>
        <v>0</v>
      </c>
      <c r="I15" s="76">
        <f>'Détail des coûts'!U31</f>
        <v>0</v>
      </c>
      <c r="J15" s="75">
        <f>'Détail des coûts'!V31</f>
        <v>0</v>
      </c>
      <c r="K15" s="75">
        <f>'Détail des coûts'!W31</f>
        <v>0</v>
      </c>
      <c r="M15" s="75">
        <f>'Détail des coûts'!Y31</f>
        <v>0</v>
      </c>
      <c r="N15" s="90">
        <f>'Détail des coûts'!Z31</f>
        <v>0</v>
      </c>
      <c r="O15" s="76">
        <f>'Détail des coûts'!AA31</f>
        <v>0</v>
      </c>
      <c r="P15" s="75">
        <f>'Détail des coûts'!AB31</f>
        <v>0</v>
      </c>
    </row>
    <row r="16" spans="1:18" s="78" customFormat="1" ht="12" customHeight="1" x14ac:dyDescent="0.2">
      <c r="A16" s="77"/>
      <c r="B16" s="53" t="s">
        <v>302</v>
      </c>
      <c r="C16" s="316">
        <f>SUM(C14:C15)</f>
        <v>0</v>
      </c>
      <c r="D16" s="304">
        <f>SUM(D14:D15)</f>
        <v>0</v>
      </c>
      <c r="E16" s="59"/>
      <c r="F16" s="79">
        <f t="shared" ref="F16:K16" si="0">SUM(F14:F15)</f>
        <v>0</v>
      </c>
      <c r="G16" s="79">
        <f t="shared" si="0"/>
        <v>0</v>
      </c>
      <c r="H16" s="86">
        <f t="shared" si="0"/>
        <v>0</v>
      </c>
      <c r="I16" s="80">
        <f t="shared" si="0"/>
        <v>0</v>
      </c>
      <c r="J16" s="79">
        <f t="shared" si="0"/>
        <v>0</v>
      </c>
      <c r="K16" s="79">
        <f t="shared" si="0"/>
        <v>0</v>
      </c>
      <c r="M16" s="79">
        <f>SUM(M14:M15)</f>
        <v>0</v>
      </c>
      <c r="N16" s="86">
        <f>SUM(N14:N15)</f>
        <v>0</v>
      </c>
      <c r="O16" s="80">
        <f>SUM(O14:O15)</f>
        <v>0</v>
      </c>
      <c r="P16" s="79">
        <f>SUM(P14:P15)</f>
        <v>0</v>
      </c>
    </row>
    <row r="17" spans="1:16" s="12" customFormat="1" ht="6" customHeight="1" x14ac:dyDescent="0.2">
      <c r="A17" s="81"/>
      <c r="C17" s="60"/>
      <c r="D17" s="93"/>
      <c r="E17" s="60"/>
      <c r="I17" s="91"/>
      <c r="O17" s="91"/>
    </row>
    <row r="18" spans="1:16" s="12" customFormat="1" ht="12" customHeight="1" x14ac:dyDescent="0.2">
      <c r="A18" s="74">
        <v>4</v>
      </c>
      <c r="B18" s="52" t="s">
        <v>182</v>
      </c>
      <c r="C18" s="315">
        <f>'Détail des coûts'!C46</f>
        <v>0</v>
      </c>
      <c r="D18" s="303">
        <f>'Détail des coûts'!G46</f>
        <v>0</v>
      </c>
      <c r="E18" s="58"/>
      <c r="F18" s="75">
        <f>'Détail des coûts'!R46</f>
        <v>0</v>
      </c>
      <c r="G18" s="75">
        <f>'Détail des coûts'!S46</f>
        <v>0</v>
      </c>
      <c r="H18" s="90">
        <f>'Détail des coûts'!T46</f>
        <v>0</v>
      </c>
      <c r="I18" s="76">
        <f>'Détail des coûts'!U46</f>
        <v>0</v>
      </c>
      <c r="J18" s="75">
        <f>'Détail des coûts'!V46</f>
        <v>0</v>
      </c>
      <c r="K18" s="75">
        <f>'Détail des coûts'!W46</f>
        <v>0</v>
      </c>
      <c r="M18" s="75">
        <f>'Détail des coûts'!Y46</f>
        <v>0</v>
      </c>
      <c r="N18" s="90">
        <f>'Détail des coûts'!Z46</f>
        <v>0</v>
      </c>
      <c r="O18" s="76">
        <f>'Détail des coûts'!AA46</f>
        <v>0</v>
      </c>
      <c r="P18" s="75">
        <f>'Détail des coûts'!AB46</f>
        <v>0</v>
      </c>
    </row>
    <row r="19" spans="1:16" s="12" customFormat="1" ht="12" customHeight="1" x14ac:dyDescent="0.2">
      <c r="A19" s="74">
        <v>5</v>
      </c>
      <c r="B19" s="52" t="s">
        <v>94</v>
      </c>
      <c r="C19" s="315">
        <f>'Détail des coûts'!C59</f>
        <v>0</v>
      </c>
      <c r="D19" s="303">
        <f>'Détail des coûts'!G59</f>
        <v>0</v>
      </c>
      <c r="E19" s="58"/>
      <c r="F19" s="75">
        <f>'Détail des coûts'!R59</f>
        <v>0</v>
      </c>
      <c r="G19" s="75">
        <f>'Détail des coûts'!S59</f>
        <v>0</v>
      </c>
      <c r="H19" s="90">
        <f>'Détail des coûts'!T59</f>
        <v>0</v>
      </c>
      <c r="I19" s="76">
        <f>'Détail des coûts'!U59</f>
        <v>0</v>
      </c>
      <c r="J19" s="75">
        <f>'Détail des coûts'!V59</f>
        <v>0</v>
      </c>
      <c r="K19" s="75">
        <f>'Détail des coûts'!W59</f>
        <v>0</v>
      </c>
      <c r="M19" s="75">
        <f>'Détail des coûts'!Y59</f>
        <v>0</v>
      </c>
      <c r="N19" s="90">
        <f>'Détail des coûts'!Z59</f>
        <v>0</v>
      </c>
      <c r="O19" s="76">
        <f>'Détail des coûts'!AA59</f>
        <v>0</v>
      </c>
      <c r="P19" s="75">
        <f>'Détail des coûts'!AB59</f>
        <v>0</v>
      </c>
    </row>
    <row r="20" spans="1:16" s="12" customFormat="1" ht="12" customHeight="1" x14ac:dyDescent="0.2">
      <c r="A20" s="74">
        <v>6</v>
      </c>
      <c r="B20" s="52" t="s">
        <v>95</v>
      </c>
      <c r="C20" s="315">
        <f>'Détail des coûts'!C70</f>
        <v>0</v>
      </c>
      <c r="D20" s="303">
        <f>'Détail des coûts'!G70</f>
        <v>0</v>
      </c>
      <c r="E20" s="58"/>
      <c r="F20" s="75">
        <f>'Détail des coûts'!R70</f>
        <v>0</v>
      </c>
      <c r="G20" s="75">
        <f>'Détail des coûts'!S70</f>
        <v>0</v>
      </c>
      <c r="H20" s="90">
        <f>'Détail des coûts'!T70</f>
        <v>0</v>
      </c>
      <c r="I20" s="76">
        <f>'Détail des coûts'!U70</f>
        <v>0</v>
      </c>
      <c r="J20" s="75">
        <f>'Détail des coûts'!V70</f>
        <v>0</v>
      </c>
      <c r="K20" s="75">
        <f>'Détail des coûts'!W70</f>
        <v>0</v>
      </c>
      <c r="M20" s="75">
        <f>'Détail des coûts'!Y70</f>
        <v>0</v>
      </c>
      <c r="N20" s="90">
        <f>'Détail des coûts'!Z70</f>
        <v>0</v>
      </c>
      <c r="O20" s="76">
        <f>'Détail des coûts'!AA70</f>
        <v>0</v>
      </c>
      <c r="P20" s="75">
        <f>'Détail des coûts'!AB70</f>
        <v>0</v>
      </c>
    </row>
    <row r="21" spans="1:16" s="12" customFormat="1" ht="12" customHeight="1" x14ac:dyDescent="0.2">
      <c r="A21" s="74">
        <v>7</v>
      </c>
      <c r="B21" s="52" t="s">
        <v>127</v>
      </c>
      <c r="C21" s="315">
        <f>'Détail des coûts'!C82</f>
        <v>0</v>
      </c>
      <c r="D21" s="303">
        <f>'Détail des coûts'!G82</f>
        <v>0</v>
      </c>
      <c r="E21" s="58"/>
      <c r="F21" s="75">
        <f>'Détail des coûts'!R82</f>
        <v>0</v>
      </c>
      <c r="G21" s="75">
        <f>'Détail des coûts'!S82</f>
        <v>0</v>
      </c>
      <c r="H21" s="90">
        <f>'Détail des coûts'!T82</f>
        <v>0</v>
      </c>
      <c r="I21" s="76">
        <f>'Détail des coûts'!U82</f>
        <v>0</v>
      </c>
      <c r="J21" s="75">
        <f>'Détail des coûts'!V82</f>
        <v>0</v>
      </c>
      <c r="K21" s="75">
        <f>'Détail des coûts'!W82</f>
        <v>0</v>
      </c>
      <c r="M21" s="75">
        <f>'Détail des coûts'!Y82</f>
        <v>0</v>
      </c>
      <c r="N21" s="90">
        <f>'Détail des coûts'!Z82</f>
        <v>0</v>
      </c>
      <c r="O21" s="76">
        <f>'Détail des coûts'!AA82</f>
        <v>0</v>
      </c>
      <c r="P21" s="75">
        <f>'Détail des coûts'!AB82</f>
        <v>0</v>
      </c>
    </row>
    <row r="22" spans="1:16" s="12" customFormat="1" ht="12" customHeight="1" x14ac:dyDescent="0.2">
      <c r="A22" s="74">
        <v>8</v>
      </c>
      <c r="B22" s="52" t="s">
        <v>96</v>
      </c>
      <c r="C22" s="315">
        <f>'Détail des coûts'!C89</f>
        <v>0</v>
      </c>
      <c r="D22" s="303">
        <f>'Détail des coûts'!G89</f>
        <v>0</v>
      </c>
      <c r="E22" s="58"/>
      <c r="F22" s="75">
        <f>'Détail des coûts'!R89</f>
        <v>0</v>
      </c>
      <c r="G22" s="75">
        <f>'Détail des coûts'!S89</f>
        <v>0</v>
      </c>
      <c r="H22" s="90">
        <f>'Détail des coûts'!T89</f>
        <v>0</v>
      </c>
      <c r="I22" s="76">
        <f>'Détail des coûts'!U89</f>
        <v>0</v>
      </c>
      <c r="J22" s="75">
        <f>'Détail des coûts'!V89</f>
        <v>0</v>
      </c>
      <c r="K22" s="75">
        <f>'Détail des coûts'!W89</f>
        <v>0</v>
      </c>
      <c r="M22" s="75">
        <f>'Détail des coûts'!Y89</f>
        <v>0</v>
      </c>
      <c r="N22" s="90">
        <f>'Détail des coûts'!Z89</f>
        <v>0</v>
      </c>
      <c r="O22" s="76">
        <f>'Détail des coûts'!AA89</f>
        <v>0</v>
      </c>
      <c r="P22" s="75">
        <f>'Détail des coûts'!AB89</f>
        <v>0</v>
      </c>
    </row>
    <row r="23" spans="1:16" s="12" customFormat="1" ht="12" customHeight="1" x14ac:dyDescent="0.2">
      <c r="A23" s="74">
        <v>9</v>
      </c>
      <c r="B23" s="52" t="s">
        <v>97</v>
      </c>
      <c r="C23" s="315">
        <f>'Détail des coûts'!C95</f>
        <v>0</v>
      </c>
      <c r="D23" s="303">
        <f>'Détail des coûts'!G95</f>
        <v>0</v>
      </c>
      <c r="E23" s="58"/>
      <c r="F23" s="75">
        <f>'Détail des coûts'!R95</f>
        <v>0</v>
      </c>
      <c r="G23" s="75">
        <f>'Détail des coûts'!S95</f>
        <v>0</v>
      </c>
      <c r="H23" s="90">
        <f>'Détail des coûts'!T95</f>
        <v>0</v>
      </c>
      <c r="I23" s="76">
        <f>'Détail des coûts'!U95</f>
        <v>0</v>
      </c>
      <c r="J23" s="75">
        <f>'Détail des coûts'!V95</f>
        <v>0</v>
      </c>
      <c r="K23" s="75">
        <f>'Détail des coûts'!W95</f>
        <v>0</v>
      </c>
      <c r="M23" s="75">
        <f>'Détail des coûts'!Y95</f>
        <v>0</v>
      </c>
      <c r="N23" s="90">
        <f>'Détail des coûts'!Z95</f>
        <v>0</v>
      </c>
      <c r="O23" s="76">
        <f>'Détail des coûts'!AA95</f>
        <v>0</v>
      </c>
      <c r="P23" s="75">
        <f>'Détail des coûts'!AB95</f>
        <v>0</v>
      </c>
    </row>
    <row r="24" spans="1:16" s="12" customFormat="1" ht="12" customHeight="1" x14ac:dyDescent="0.2">
      <c r="A24" s="74">
        <v>10</v>
      </c>
      <c r="B24" s="52" t="s">
        <v>209</v>
      </c>
      <c r="C24" s="315">
        <f>'Détail des coûts'!C107</f>
        <v>0</v>
      </c>
      <c r="D24" s="303">
        <f>'Détail des coûts'!G107</f>
        <v>0</v>
      </c>
      <c r="E24" s="58"/>
      <c r="F24" s="75">
        <f>'Détail des coûts'!R107</f>
        <v>0</v>
      </c>
      <c r="G24" s="75">
        <f>'Détail des coûts'!S107</f>
        <v>0</v>
      </c>
      <c r="H24" s="90">
        <f>'Détail des coûts'!T107</f>
        <v>0</v>
      </c>
      <c r="I24" s="76">
        <f>'Détail des coûts'!U107</f>
        <v>0</v>
      </c>
      <c r="J24" s="75">
        <f>'Détail des coûts'!V107</f>
        <v>0</v>
      </c>
      <c r="K24" s="75">
        <f>'Détail des coûts'!W107</f>
        <v>0</v>
      </c>
      <c r="M24" s="75">
        <f>'Détail des coûts'!Y107</f>
        <v>0</v>
      </c>
      <c r="N24" s="90">
        <f>'Détail des coûts'!Z107</f>
        <v>0</v>
      </c>
      <c r="O24" s="76">
        <f>'Détail des coûts'!AA107</f>
        <v>0</v>
      </c>
      <c r="P24" s="75">
        <f>'Détail des coûts'!AB107</f>
        <v>0</v>
      </c>
    </row>
    <row r="25" spans="1:16" s="78" customFormat="1" ht="12" customHeight="1" x14ac:dyDescent="0.2">
      <c r="A25" s="77"/>
      <c r="B25" s="54" t="s">
        <v>98</v>
      </c>
      <c r="C25" s="317">
        <f>SUM(C18:C24)</f>
        <v>0</v>
      </c>
      <c r="D25" s="305">
        <f>SUM(D18:D24)</f>
        <v>0</v>
      </c>
      <c r="E25" s="82"/>
      <c r="F25" s="79">
        <f t="shared" ref="F25:K25" si="1">SUM(F18:F24)</f>
        <v>0</v>
      </c>
      <c r="G25" s="79">
        <f t="shared" si="1"/>
        <v>0</v>
      </c>
      <c r="H25" s="86">
        <f t="shared" si="1"/>
        <v>0</v>
      </c>
      <c r="I25" s="80">
        <f t="shared" si="1"/>
        <v>0</v>
      </c>
      <c r="J25" s="79">
        <f t="shared" si="1"/>
        <v>0</v>
      </c>
      <c r="K25" s="79">
        <f t="shared" si="1"/>
        <v>0</v>
      </c>
      <c r="M25" s="79">
        <f>SUM(M18:M24)</f>
        <v>0</v>
      </c>
      <c r="N25" s="86">
        <f>SUM(N18:N24)</f>
        <v>0</v>
      </c>
      <c r="O25" s="80">
        <f>SUM(O18:O24)</f>
        <v>0</v>
      </c>
      <c r="P25" s="79">
        <f>SUM(P18:P24)</f>
        <v>0</v>
      </c>
    </row>
    <row r="26" spans="1:16" s="12" customFormat="1" ht="6" customHeight="1" x14ac:dyDescent="0.2">
      <c r="A26" s="81"/>
      <c r="B26" s="61"/>
      <c r="C26" s="83"/>
      <c r="D26" s="94"/>
      <c r="E26" s="83"/>
      <c r="I26" s="91"/>
      <c r="O26" s="91"/>
    </row>
    <row r="27" spans="1:16" s="12" customFormat="1" ht="12" customHeight="1" x14ac:dyDescent="0.2">
      <c r="A27" s="74">
        <v>11</v>
      </c>
      <c r="B27" s="52" t="s">
        <v>180</v>
      </c>
      <c r="C27" s="315">
        <f>'Détail des coûts'!C122</f>
        <v>0</v>
      </c>
      <c r="D27" s="303">
        <f>'Détail des coûts'!G122</f>
        <v>0</v>
      </c>
      <c r="E27" s="58"/>
      <c r="F27" s="75">
        <f>'Détail des coûts'!R122</f>
        <v>0</v>
      </c>
      <c r="G27" s="75">
        <f>'Détail des coûts'!S122</f>
        <v>0</v>
      </c>
      <c r="H27" s="90">
        <f>'Détail des coûts'!T122</f>
        <v>0</v>
      </c>
      <c r="I27" s="76">
        <f>'Détail des coûts'!U122</f>
        <v>0</v>
      </c>
      <c r="J27" s="75">
        <f>'Détail des coûts'!V122</f>
        <v>0</v>
      </c>
      <c r="K27" s="75">
        <f>'Détail des coûts'!W122</f>
        <v>0</v>
      </c>
      <c r="M27" s="75">
        <f>'Détail des coûts'!Y122</f>
        <v>0</v>
      </c>
      <c r="N27" s="90">
        <f>'Détail des coûts'!Z122</f>
        <v>0</v>
      </c>
      <c r="O27" s="76">
        <f>'Détail des coûts'!AA122</f>
        <v>0</v>
      </c>
      <c r="P27" s="75">
        <f>'Détail des coûts'!AB122</f>
        <v>0</v>
      </c>
    </row>
    <row r="28" spans="1:16" s="12" customFormat="1" ht="12" customHeight="1" x14ac:dyDescent="0.2">
      <c r="A28" s="74">
        <v>12</v>
      </c>
      <c r="B28" s="52" t="s">
        <v>301</v>
      </c>
      <c r="C28" s="315">
        <f>'Détail des coûts'!C138</f>
        <v>0</v>
      </c>
      <c r="D28" s="303">
        <f>'Détail des coûts'!G138</f>
        <v>0</v>
      </c>
      <c r="E28" s="58"/>
      <c r="F28" s="75">
        <f>'Détail des coûts'!R138</f>
        <v>0</v>
      </c>
      <c r="G28" s="75">
        <f>'Détail des coûts'!S138</f>
        <v>0</v>
      </c>
      <c r="H28" s="90">
        <f>'Détail des coûts'!T138</f>
        <v>0</v>
      </c>
      <c r="I28" s="76">
        <f>'Détail des coûts'!U138</f>
        <v>0</v>
      </c>
      <c r="J28" s="75">
        <f>'Détail des coûts'!V138</f>
        <v>0</v>
      </c>
      <c r="K28" s="75">
        <f>'Détail des coûts'!W138</f>
        <v>0</v>
      </c>
      <c r="M28" s="75">
        <f>'Détail des coûts'!Y138</f>
        <v>0</v>
      </c>
      <c r="N28" s="90">
        <f>'Détail des coûts'!Z138</f>
        <v>0</v>
      </c>
      <c r="O28" s="76">
        <f>'Détail des coûts'!AA138</f>
        <v>0</v>
      </c>
      <c r="P28" s="75">
        <f>'Détail des coûts'!AB138</f>
        <v>0</v>
      </c>
    </row>
    <row r="29" spans="1:16" s="78" customFormat="1" ht="12" customHeight="1" x14ac:dyDescent="0.2">
      <c r="A29" s="77"/>
      <c r="B29" s="54" t="s">
        <v>99</v>
      </c>
      <c r="C29" s="316">
        <f>SUM(C27:C28)</f>
        <v>0</v>
      </c>
      <c r="D29" s="304">
        <f>SUM(D27:D28)</f>
        <v>0</v>
      </c>
      <c r="E29" s="59"/>
      <c r="F29" s="79">
        <f t="shared" ref="F29:K29" si="2">SUM(F27:F28)</f>
        <v>0</v>
      </c>
      <c r="G29" s="79">
        <f t="shared" si="2"/>
        <v>0</v>
      </c>
      <c r="H29" s="86">
        <f t="shared" si="2"/>
        <v>0</v>
      </c>
      <c r="I29" s="80">
        <f t="shared" si="2"/>
        <v>0</v>
      </c>
      <c r="J29" s="79">
        <f t="shared" si="2"/>
        <v>0</v>
      </c>
      <c r="K29" s="79">
        <f t="shared" si="2"/>
        <v>0</v>
      </c>
      <c r="M29" s="79">
        <f>SUM(M27:M28)</f>
        <v>0</v>
      </c>
      <c r="N29" s="86">
        <f>SUM(N27:N28)</f>
        <v>0</v>
      </c>
      <c r="O29" s="80">
        <f>SUM(O27:O28)</f>
        <v>0</v>
      </c>
      <c r="P29" s="79">
        <f>SUM(P27:P28)</f>
        <v>0</v>
      </c>
    </row>
    <row r="30" spans="1:16" s="78" customFormat="1" ht="12" customHeight="1" x14ac:dyDescent="0.2">
      <c r="A30" s="77"/>
      <c r="B30" s="54" t="s">
        <v>100</v>
      </c>
      <c r="C30" s="318">
        <f>C25+C29</f>
        <v>0</v>
      </c>
      <c r="D30" s="305">
        <f>D25+D29</f>
        <v>0</v>
      </c>
      <c r="E30" s="82"/>
      <c r="F30" s="317">
        <f t="shared" ref="F30:K30" si="3">F25+F29</f>
        <v>0</v>
      </c>
      <c r="G30" s="317">
        <f t="shared" si="3"/>
        <v>0</v>
      </c>
      <c r="H30" s="318">
        <f t="shared" si="3"/>
        <v>0</v>
      </c>
      <c r="I30" s="305">
        <f t="shared" si="3"/>
        <v>0</v>
      </c>
      <c r="J30" s="317">
        <f t="shared" si="3"/>
        <v>0</v>
      </c>
      <c r="K30" s="301">
        <f t="shared" si="3"/>
        <v>0</v>
      </c>
      <c r="M30" s="317">
        <f>M25+M29</f>
        <v>0</v>
      </c>
      <c r="N30" s="318">
        <f>N25+N29</f>
        <v>0</v>
      </c>
      <c r="O30" s="305">
        <f>O25+O29</f>
        <v>0</v>
      </c>
      <c r="P30" s="301">
        <f>P25+P29</f>
        <v>0</v>
      </c>
    </row>
    <row r="31" spans="1:16" s="12" customFormat="1" ht="6" customHeight="1" x14ac:dyDescent="0.2">
      <c r="A31" s="81"/>
      <c r="B31" s="61"/>
      <c r="C31" s="83"/>
      <c r="D31" s="94"/>
      <c r="E31" s="83"/>
      <c r="I31" s="91"/>
      <c r="O31" s="91"/>
    </row>
    <row r="32" spans="1:16" s="12" customFormat="1" ht="12" customHeight="1" x14ac:dyDescent="0.2">
      <c r="A32" s="74">
        <v>13</v>
      </c>
      <c r="B32" s="52" t="s">
        <v>210</v>
      </c>
      <c r="C32" s="315">
        <f>'Détail des coûts'!C158</f>
        <v>0</v>
      </c>
      <c r="D32" s="303">
        <f>'Détail des coûts'!G158</f>
        <v>0</v>
      </c>
      <c r="E32" s="58"/>
      <c r="F32" s="75">
        <f>'Détail des coûts'!R158</f>
        <v>0</v>
      </c>
      <c r="G32" s="75">
        <f>'Détail des coûts'!S158</f>
        <v>0</v>
      </c>
      <c r="H32" s="90">
        <f>'Détail des coûts'!T158</f>
        <v>0</v>
      </c>
      <c r="I32" s="76">
        <f>'Détail des coûts'!U158</f>
        <v>0</v>
      </c>
      <c r="J32" s="75">
        <f>'Détail des coûts'!V158</f>
        <v>0</v>
      </c>
      <c r="K32" s="75">
        <f>'Détail des coûts'!W158</f>
        <v>0</v>
      </c>
      <c r="M32" s="75">
        <f>'Détail des coûts'!Y158</f>
        <v>0</v>
      </c>
      <c r="N32" s="90">
        <f>'Détail des coûts'!Z158</f>
        <v>0</v>
      </c>
      <c r="O32" s="76">
        <f>'Détail des coûts'!AA158</f>
        <v>0</v>
      </c>
      <c r="P32" s="75">
        <f>'Détail des coûts'!AB158</f>
        <v>0</v>
      </c>
    </row>
    <row r="33" spans="1:16" s="12" customFormat="1" ht="12" customHeight="1" x14ac:dyDescent="0.2">
      <c r="A33" s="74">
        <v>14</v>
      </c>
      <c r="B33" s="52" t="s">
        <v>211</v>
      </c>
      <c r="C33" s="315">
        <f>'Détail des coûts'!C179</f>
        <v>0</v>
      </c>
      <c r="D33" s="303">
        <f>'Détail des coûts'!G179</f>
        <v>0</v>
      </c>
      <c r="E33" s="58"/>
      <c r="F33" s="75">
        <f>'Détail des coûts'!R179</f>
        <v>0</v>
      </c>
      <c r="G33" s="75">
        <f>'Détail des coûts'!S179</f>
        <v>0</v>
      </c>
      <c r="H33" s="90">
        <f>'Détail des coûts'!T179</f>
        <v>0</v>
      </c>
      <c r="I33" s="76">
        <f>'Détail des coûts'!U179</f>
        <v>0</v>
      </c>
      <c r="J33" s="75">
        <f>'Détail des coûts'!V179</f>
        <v>0</v>
      </c>
      <c r="K33" s="75">
        <f>'Détail des coûts'!W179</f>
        <v>0</v>
      </c>
      <c r="M33" s="75">
        <f>'Détail des coûts'!Y179</f>
        <v>0</v>
      </c>
      <c r="N33" s="90">
        <f>'Détail des coûts'!Z179</f>
        <v>0</v>
      </c>
      <c r="O33" s="76">
        <f>'Détail des coûts'!AA179</f>
        <v>0</v>
      </c>
      <c r="P33" s="75">
        <f>'Détail des coûts'!AB179</f>
        <v>0</v>
      </c>
    </row>
    <row r="34" spans="1:16" s="78" customFormat="1" ht="12" customHeight="1" x14ac:dyDescent="0.2">
      <c r="A34" s="84"/>
      <c r="B34" s="54" t="s">
        <v>204</v>
      </c>
      <c r="C34" s="316">
        <f>SUM(C32:C33)</f>
        <v>0</v>
      </c>
      <c r="D34" s="304">
        <f>SUM(D32:D33)</f>
        <v>0</v>
      </c>
      <c r="E34" s="59"/>
      <c r="F34" s="79">
        <f t="shared" ref="F34:K34" si="4">SUM(F32:F33)</f>
        <v>0</v>
      </c>
      <c r="G34" s="79">
        <f t="shared" si="4"/>
        <v>0</v>
      </c>
      <c r="H34" s="86">
        <f t="shared" si="4"/>
        <v>0</v>
      </c>
      <c r="I34" s="80">
        <f t="shared" si="4"/>
        <v>0</v>
      </c>
      <c r="J34" s="79">
        <f t="shared" si="4"/>
        <v>0</v>
      </c>
      <c r="K34" s="79">
        <f t="shared" si="4"/>
        <v>0</v>
      </c>
      <c r="M34" s="79">
        <f>SUM(M32:M33)</f>
        <v>0</v>
      </c>
      <c r="N34" s="86">
        <f>SUM(N32:N33)</f>
        <v>0</v>
      </c>
      <c r="O34" s="80">
        <f>SUM(O32:O33)</f>
        <v>0</v>
      </c>
      <c r="P34" s="79">
        <f>SUM(P32:P33)</f>
        <v>0</v>
      </c>
    </row>
    <row r="35" spans="1:16" s="12" customFormat="1" ht="6" customHeight="1" x14ac:dyDescent="0.2">
      <c r="A35" s="85"/>
      <c r="B35" s="61"/>
      <c r="C35" s="60"/>
      <c r="D35" s="93"/>
      <c r="E35" s="60"/>
      <c r="I35" s="91"/>
      <c r="O35" s="91"/>
    </row>
    <row r="36" spans="1:16" s="12" customFormat="1" ht="12" customHeight="1" x14ac:dyDescent="0.2">
      <c r="A36" s="74">
        <v>15</v>
      </c>
      <c r="B36" s="52" t="s">
        <v>185</v>
      </c>
      <c r="C36" s="315">
        <f>'Détail des coûts'!C194</f>
        <v>0</v>
      </c>
      <c r="D36" s="303">
        <f>'Détail des coûts'!G194</f>
        <v>0</v>
      </c>
      <c r="E36" s="58"/>
      <c r="F36" s="75">
        <f>'Détail des coûts'!R194</f>
        <v>0</v>
      </c>
      <c r="G36" s="75">
        <f>'Détail des coûts'!S194</f>
        <v>0</v>
      </c>
      <c r="H36" s="90">
        <f>'Détail des coûts'!T194</f>
        <v>0</v>
      </c>
      <c r="I36" s="76">
        <f>'Détail des coûts'!U194</f>
        <v>0</v>
      </c>
      <c r="J36" s="75">
        <f>'Détail des coûts'!V194</f>
        <v>0</v>
      </c>
      <c r="K36" s="75">
        <f>'Détail des coûts'!W194</f>
        <v>0</v>
      </c>
      <c r="M36" s="75">
        <f>'Détail des coûts'!Y194</f>
        <v>0</v>
      </c>
      <c r="N36" s="90">
        <f>'Détail des coûts'!Z194</f>
        <v>0</v>
      </c>
      <c r="O36" s="76">
        <f>'Détail des coûts'!AA194</f>
        <v>0</v>
      </c>
      <c r="P36" s="75">
        <f>'Détail des coûts'!AB194</f>
        <v>0</v>
      </c>
    </row>
    <row r="37" spans="1:16" s="12" customFormat="1" ht="12" customHeight="1" x14ac:dyDescent="0.2">
      <c r="A37" s="84"/>
      <c r="B37" s="54" t="s">
        <v>101</v>
      </c>
      <c r="C37" s="316">
        <f>SUM(C36:C36)</f>
        <v>0</v>
      </c>
      <c r="D37" s="304">
        <f>SUM(D36:D36)</f>
        <v>0</v>
      </c>
      <c r="E37" s="59"/>
      <c r="F37" s="79">
        <f t="shared" ref="F37:K37" si="5">F36</f>
        <v>0</v>
      </c>
      <c r="G37" s="79">
        <f t="shared" si="5"/>
        <v>0</v>
      </c>
      <c r="H37" s="86">
        <f t="shared" si="5"/>
        <v>0</v>
      </c>
      <c r="I37" s="80">
        <f t="shared" si="5"/>
        <v>0</v>
      </c>
      <c r="J37" s="79">
        <f t="shared" si="5"/>
        <v>0</v>
      </c>
      <c r="K37" s="79">
        <f t="shared" si="5"/>
        <v>0</v>
      </c>
      <c r="M37" s="79">
        <f>M36</f>
        <v>0</v>
      </c>
      <c r="N37" s="86">
        <f>N36</f>
        <v>0</v>
      </c>
      <c r="O37" s="80">
        <f>O36</f>
        <v>0</v>
      </c>
      <c r="P37" s="79">
        <f>P36</f>
        <v>0</v>
      </c>
    </row>
    <row r="38" spans="1:16" s="12" customFormat="1" ht="6" customHeight="1" x14ac:dyDescent="0.2">
      <c r="A38" s="85"/>
      <c r="B38" s="61"/>
      <c r="C38" s="60"/>
      <c r="D38" s="93"/>
      <c r="E38" s="60"/>
      <c r="I38" s="91"/>
      <c r="O38" s="91"/>
    </row>
    <row r="39" spans="1:16" s="78" customFormat="1" ht="12" customHeight="1" x14ac:dyDescent="0.2">
      <c r="A39" s="87" t="s">
        <v>0</v>
      </c>
      <c r="B39" s="53" t="s">
        <v>102</v>
      </c>
      <c r="C39" s="316">
        <f>'Détail des coûts'!C198</f>
        <v>0</v>
      </c>
      <c r="D39" s="304">
        <f>'Détail des coûts'!G198</f>
        <v>0</v>
      </c>
      <c r="E39" s="59"/>
      <c r="F39" s="79" t="str">
        <f>'Détail des coûts'!R198</f>
        <v>0</v>
      </c>
      <c r="G39" s="79" t="str">
        <f>'Détail des coûts'!S198</f>
        <v>0</v>
      </c>
      <c r="H39" s="86" t="str">
        <f>'Détail des coûts'!T198</f>
        <v>0</v>
      </c>
      <c r="I39" s="80" t="str">
        <f>'Détail des coûts'!U198</f>
        <v>0</v>
      </c>
      <c r="J39" s="79" t="str">
        <f>'Détail des coûts'!V198</f>
        <v>0</v>
      </c>
      <c r="K39" s="79" t="str">
        <f>'Détail des coûts'!W198</f>
        <v>0</v>
      </c>
      <c r="M39" s="79">
        <f>'Détail des coûts'!Y198</f>
        <v>0</v>
      </c>
      <c r="N39" s="86" t="str">
        <f>'Détail des coûts'!Z198</f>
        <v>0</v>
      </c>
      <c r="O39" s="80">
        <f>'Détail des coûts'!AA198</f>
        <v>0</v>
      </c>
      <c r="P39" s="79" t="str">
        <f>'Détail des coûts'!AB198</f>
        <v>0</v>
      </c>
    </row>
    <row r="40" spans="1:16" s="12" customFormat="1" ht="6" customHeight="1" x14ac:dyDescent="0.2">
      <c r="A40" s="85"/>
      <c r="C40" s="62"/>
      <c r="D40" s="95"/>
      <c r="E40" s="62"/>
      <c r="I40" s="91"/>
      <c r="O40" s="91"/>
    </row>
    <row r="41" spans="1:16" s="78" customFormat="1" ht="12" customHeight="1" x14ac:dyDescent="0.2">
      <c r="A41" s="87" t="s">
        <v>87</v>
      </c>
      <c r="B41" s="53" t="s">
        <v>103</v>
      </c>
      <c r="C41" s="316">
        <f>'Détail des coûts'!C200</f>
        <v>0</v>
      </c>
      <c r="D41" s="304">
        <f>'Détail des coûts'!G200</f>
        <v>0</v>
      </c>
      <c r="E41" s="59"/>
      <c r="F41" s="79" t="str">
        <f>'Détail des coûts'!R200</f>
        <v>0</v>
      </c>
      <c r="G41" s="79" t="str">
        <f>'Détail des coûts'!S200</f>
        <v>0</v>
      </c>
      <c r="H41" s="86" t="str">
        <f>'Détail des coûts'!T200</f>
        <v>0</v>
      </c>
      <c r="I41" s="80" t="str">
        <f>'Détail des coûts'!U200</f>
        <v>0</v>
      </c>
      <c r="J41" s="79" t="str">
        <f>'Détail des coûts'!V200</f>
        <v>0</v>
      </c>
      <c r="K41" s="79" t="str">
        <f>'Détail des coûts'!W200</f>
        <v>0</v>
      </c>
      <c r="M41" s="79">
        <f>'Détail des coûts'!Y200</f>
        <v>0</v>
      </c>
      <c r="N41" s="86" t="str">
        <f>'Détail des coûts'!Z200</f>
        <v>0</v>
      </c>
      <c r="O41" s="80">
        <f>'Détail des coûts'!AA200</f>
        <v>0</v>
      </c>
      <c r="P41" s="79" t="str">
        <f>'Détail des coûts'!AB200</f>
        <v>0</v>
      </c>
    </row>
    <row r="42" spans="1:16" s="12" customFormat="1" ht="6" customHeight="1" x14ac:dyDescent="0.2">
      <c r="A42" s="85"/>
      <c r="C42" s="62"/>
      <c r="D42" s="95"/>
      <c r="E42" s="62"/>
      <c r="I42" s="91"/>
      <c r="O42" s="91"/>
    </row>
    <row r="43" spans="1:16" s="78" customFormat="1" ht="12" customHeight="1" x14ac:dyDescent="0.2">
      <c r="A43" s="51"/>
      <c r="B43" s="51"/>
      <c r="C43" s="51"/>
      <c r="D43" s="99"/>
      <c r="E43" s="51"/>
      <c r="F43" s="108">
        <f>'Détail des coûts'!R203</f>
        <v>0</v>
      </c>
      <c r="G43" s="108">
        <f>'Détail des coûts'!S203</f>
        <v>0</v>
      </c>
      <c r="H43" s="107">
        <f>'Détail des coûts'!T203</f>
        <v>0</v>
      </c>
      <c r="I43" s="106">
        <f>'Détail des coûts'!U203</f>
        <v>0</v>
      </c>
      <c r="J43" s="108">
        <f>'Détail des coûts'!V203</f>
        <v>0</v>
      </c>
      <c r="K43" s="108">
        <f>'Détail des coûts'!W203</f>
        <v>0</v>
      </c>
      <c r="L43" s="51"/>
      <c r="M43" s="108">
        <f>'Détail des coûts'!Y203</f>
        <v>0</v>
      </c>
      <c r="N43" s="107">
        <f>'Détail des coûts'!Z203</f>
        <v>0</v>
      </c>
      <c r="O43" s="106">
        <f>'Détail des coûts'!AA203</f>
        <v>0</v>
      </c>
      <c r="P43" s="108">
        <f>'Détail des coûts'!AB203</f>
        <v>0</v>
      </c>
    </row>
    <row r="44" spans="1:16" ht="6" customHeight="1" x14ac:dyDescent="0.2">
      <c r="B44" s="6"/>
      <c r="C44" s="6"/>
      <c r="D44" s="92"/>
      <c r="E44" s="6"/>
      <c r="I44" s="92"/>
      <c r="J44" s="6"/>
      <c r="L44" s="6"/>
      <c r="O44" s="92"/>
    </row>
    <row r="45" spans="1:16" ht="12.75" thickBot="1" x14ac:dyDescent="0.25">
      <c r="A45" s="103"/>
      <c r="B45" s="347" t="s">
        <v>357</v>
      </c>
      <c r="C45" s="104">
        <f>'Détail des coûts'!C203</f>
        <v>0</v>
      </c>
      <c r="D45" s="105">
        <f>'Détail des coûts'!G203</f>
        <v>0</v>
      </c>
      <c r="E45" s="88"/>
      <c r="F45" s="386">
        <f>SUM(F43:H43)</f>
        <v>0</v>
      </c>
      <c r="G45" s="387"/>
      <c r="H45" s="388"/>
      <c r="I45" s="387">
        <f>SUM(I43:K43)</f>
        <v>0</v>
      </c>
      <c r="J45" s="387"/>
      <c r="K45" s="393"/>
      <c r="M45" s="386">
        <f>SUM(M43:N43)</f>
        <v>0</v>
      </c>
      <c r="N45" s="388"/>
      <c r="O45" s="388">
        <f>SUM(O43:P43)</f>
        <v>0</v>
      </c>
      <c r="P45" s="392"/>
    </row>
    <row r="46" spans="1:16" ht="12.75" thickTop="1" x14ac:dyDescent="0.2"/>
    <row r="47" spans="1:16" x14ac:dyDescent="0.2">
      <c r="A47" s="6" t="str">
        <f>IF(OR(SUM(M43:N43)&lt;&gt;C45,SUM(O43:P43)&lt;&gt;D45),"Il y a une erreur d'origine des coûts. S.V.P. vous assurer que toutes les lignes du rapport détaillé précisent l'origine des coûts: 'Canadien', 'Non-Canadien', 'Pas au devis' ou 'Pas de coût' pour les colonnes 'Devis' et 'Coûts totaux'","")</f>
        <v/>
      </c>
    </row>
    <row r="48" spans="1:16" x14ac:dyDescent="0.2">
      <c r="A48" s="6"/>
      <c r="B48" s="63"/>
      <c r="C48" s="63"/>
      <c r="D48" s="63"/>
      <c r="E48" s="63"/>
      <c r="F48" s="63"/>
      <c r="G48" s="63"/>
      <c r="H48" s="63"/>
      <c r="I48" s="63"/>
      <c r="J48" s="63"/>
      <c r="K48" s="63"/>
      <c r="L48" s="63"/>
      <c r="M48" s="63"/>
      <c r="N48" s="63"/>
    </row>
    <row r="49" spans="1:15" ht="33" customHeight="1" x14ac:dyDescent="0.2">
      <c r="A49" s="326"/>
      <c r="B49" s="325"/>
      <c r="C49" s="325"/>
      <c r="D49" s="269"/>
      <c r="E49" s="63"/>
      <c r="F49" s="256"/>
      <c r="G49" s="256"/>
      <c r="H49" s="269"/>
      <c r="I49" s="63"/>
      <c r="J49" s="63"/>
      <c r="K49" s="63"/>
      <c r="L49" s="63"/>
      <c r="M49" s="63"/>
      <c r="N49" s="63"/>
    </row>
    <row r="50" spans="1:15" x14ac:dyDescent="0.2">
      <c r="A50" s="63"/>
      <c r="B50" s="63" t="s">
        <v>298</v>
      </c>
      <c r="C50" s="118"/>
      <c r="D50" s="118"/>
      <c r="E50" s="63"/>
      <c r="F50" s="63" t="s">
        <v>342</v>
      </c>
      <c r="G50" s="63"/>
      <c r="H50" s="63"/>
      <c r="I50" s="63"/>
      <c r="J50" s="63"/>
      <c r="K50" s="63"/>
      <c r="L50" s="63"/>
      <c r="M50" s="63"/>
      <c r="N50" s="63"/>
    </row>
    <row r="51" spans="1:15" x14ac:dyDescent="0.2">
      <c r="A51" s="63"/>
      <c r="B51" s="63"/>
      <c r="C51" s="63"/>
      <c r="D51" s="63"/>
      <c r="E51" s="63"/>
      <c r="F51" s="63"/>
      <c r="G51" s="63"/>
      <c r="H51" s="63"/>
      <c r="I51" s="63"/>
      <c r="J51" s="63"/>
      <c r="K51" s="63"/>
      <c r="L51" s="63"/>
      <c r="M51" s="63"/>
      <c r="N51" s="63"/>
    </row>
    <row r="53" spans="1:15" x14ac:dyDescent="0.2">
      <c r="A53" s="12" t="s">
        <v>391</v>
      </c>
    </row>
    <row r="56" spans="1:15" ht="12.75" customHeight="1" x14ac:dyDescent="0.2">
      <c r="A56" s="51"/>
      <c r="B56" s="51"/>
      <c r="C56" s="51"/>
      <c r="D56" s="51"/>
      <c r="E56" s="51"/>
      <c r="F56" s="51"/>
      <c r="G56" s="51"/>
      <c r="H56" s="51"/>
      <c r="I56" s="51"/>
      <c r="N56" s="51"/>
      <c r="O56" s="51"/>
    </row>
  </sheetData>
  <sheetProtection algorithmName="SHA-512" hashValue="1xjNAx2cIXrJVkI15RRjnDcPqF/YjD9jc6vSZmgneXN463bUS1JYqj5F841cL3qlDOTHAHuAWemPJM4uaJyrjQ==" saltValue="0mfNIU8894qcwNfWtyAx3Q==" spinCount="100000" sheet="1" selectLockedCells="1"/>
  <mergeCells count="8">
    <mergeCell ref="F12:H12"/>
    <mergeCell ref="F45:H45"/>
    <mergeCell ref="M12:N12"/>
    <mergeCell ref="O12:P12"/>
    <mergeCell ref="M45:N45"/>
    <mergeCell ref="O45:P45"/>
    <mergeCell ref="I45:K45"/>
    <mergeCell ref="I12:K12"/>
  </mergeCells>
  <pageMargins left="0.55118110236220474" right="0.55118110236220474" top="1.1811023622047245" bottom="0.98425196850393704" header="0.51181102362204722" footer="0.51181102362204722"/>
  <pageSetup scale="55"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50"/>
  <sheetViews>
    <sheetView showGridLines="0" zoomScaleNormal="100" zoomScaleSheetLayoutView="50" workbookViewId="0">
      <pane ySplit="13" topLeftCell="A14" activePane="bottomLeft" state="frozen"/>
      <selection activeCell="B1" sqref="B1"/>
      <selection pane="bottomLeft" activeCell="AD201" sqref="AD201"/>
    </sheetView>
  </sheetViews>
  <sheetFormatPr baseColWidth="10" defaultColWidth="11.42578125" defaultRowHeight="12" customHeight="1" x14ac:dyDescent="0.2"/>
  <cols>
    <col min="1" max="1" width="7.7109375" style="25" customWidth="1"/>
    <col min="2" max="2" width="65" style="40" customWidth="1"/>
    <col min="3" max="3" width="11" style="34" customWidth="1"/>
    <col min="4" max="4" width="2.28515625" style="34" customWidth="1"/>
    <col min="5" max="5" width="11.28515625" style="34" customWidth="1"/>
    <col min="6" max="6" width="14.85546875" style="34" customWidth="1"/>
    <col min="7" max="7" width="13.7109375" style="35" customWidth="1"/>
    <col min="8" max="8" width="14.28515625" style="35" bestFit="1" customWidth="1"/>
    <col min="9" max="9" width="14.140625" style="9" bestFit="1" customWidth="1"/>
    <col min="10" max="11" width="12.85546875" style="9" customWidth="1"/>
    <col min="12" max="12" width="20.7109375" style="9" customWidth="1"/>
    <col min="13" max="13" width="14.140625" style="12" bestFit="1" customWidth="1"/>
    <col min="14" max="15" width="12.85546875" style="9" customWidth="1"/>
    <col min="16" max="16" width="16.85546875" style="9" customWidth="1"/>
    <col min="17" max="17" width="12.85546875" style="9" customWidth="1"/>
    <col min="18" max="19" width="10.140625" style="9" bestFit="1" customWidth="1"/>
    <col min="20" max="20" width="7.7109375" style="9" bestFit="1" customWidth="1"/>
    <col min="21" max="22" width="10.140625" style="9" bestFit="1" customWidth="1"/>
    <col min="23" max="23" width="7.7109375" style="9" bestFit="1" customWidth="1"/>
    <col min="24" max="24" width="4.28515625" style="9" customWidth="1"/>
    <col min="25" max="25" width="10.140625" style="12" bestFit="1" customWidth="1"/>
    <col min="26" max="26" width="12.42578125" style="12" bestFit="1" customWidth="1"/>
    <col min="27" max="27" width="10.140625" style="12" bestFit="1" customWidth="1"/>
    <col min="28" max="28" width="12.42578125" style="12" bestFit="1" customWidth="1"/>
    <col min="29" max="16384" width="11.42578125" style="9"/>
  </cols>
  <sheetData>
    <row r="1" spans="1:35" ht="12" customHeight="1" x14ac:dyDescent="0.2">
      <c r="A1" s="209"/>
      <c r="B1" s="210"/>
      <c r="C1" s="211"/>
      <c r="D1" s="211"/>
      <c r="E1" s="211"/>
      <c r="F1" s="211"/>
      <c r="G1" s="212"/>
      <c r="H1" s="212"/>
      <c r="I1" s="213"/>
      <c r="J1" s="213"/>
      <c r="K1" s="213"/>
      <c r="L1" s="213"/>
      <c r="M1" s="214"/>
      <c r="N1" s="213"/>
      <c r="O1" s="213"/>
      <c r="P1" s="213"/>
    </row>
    <row r="2" spans="1:35" ht="12" customHeight="1" x14ac:dyDescent="0.2">
      <c r="P2" s="73" t="s">
        <v>378</v>
      </c>
    </row>
    <row r="3" spans="1:35" ht="12.75" customHeight="1" x14ac:dyDescent="0.2">
      <c r="M3" s="73"/>
      <c r="N3" s="73"/>
      <c r="O3" s="73"/>
      <c r="P3" s="73" t="s">
        <v>387</v>
      </c>
    </row>
    <row r="4" spans="1:35" ht="12.75" customHeight="1" x14ac:dyDescent="0.2">
      <c r="F4" s="204" t="s">
        <v>354</v>
      </c>
      <c r="G4" s="292" t="s">
        <v>345</v>
      </c>
      <c r="H4" s="292"/>
      <c r="I4" s="293"/>
      <c r="M4" s="1"/>
      <c r="O4" s="73"/>
      <c r="P4" s="204" t="s">
        <v>341</v>
      </c>
    </row>
    <row r="5" spans="1:35" ht="12.75" customHeight="1" x14ac:dyDescent="0.2">
      <c r="F5" s="204" t="s">
        <v>243</v>
      </c>
      <c r="G5" s="294" t="s">
        <v>345</v>
      </c>
      <c r="H5" s="294"/>
      <c r="I5" s="295"/>
      <c r="M5" s="1"/>
      <c r="N5" s="73"/>
      <c r="O5" s="73"/>
    </row>
    <row r="6" spans="1:35" ht="12.75" customHeight="1" x14ac:dyDescent="0.2">
      <c r="F6" s="204" t="s">
        <v>244</v>
      </c>
      <c r="G6" s="294" t="s">
        <v>345</v>
      </c>
      <c r="H6" s="294"/>
      <c r="I6" s="295"/>
      <c r="M6" s="1"/>
      <c r="O6" s="73"/>
    </row>
    <row r="7" spans="1:35" ht="12.75" customHeight="1" x14ac:dyDescent="0.2">
      <c r="F7" s="204" t="s">
        <v>88</v>
      </c>
      <c r="G7" s="294" t="s">
        <v>345</v>
      </c>
      <c r="H7" s="294"/>
      <c r="I7" s="295"/>
      <c r="M7" s="1"/>
      <c r="N7" s="73"/>
      <c r="O7" s="73"/>
      <c r="P7" s="73"/>
    </row>
    <row r="8" spans="1:35" ht="12.75" customHeight="1" x14ac:dyDescent="0.2">
      <c r="M8" s="1"/>
      <c r="N8" s="73"/>
      <c r="O8" s="73"/>
      <c r="P8" s="73"/>
    </row>
    <row r="9" spans="1:35" ht="12.75" customHeight="1" thickBot="1" x14ac:dyDescent="0.25"/>
    <row r="10" spans="1:35" ht="23.25" customHeight="1" x14ac:dyDescent="0.2">
      <c r="A10" s="438" t="s">
        <v>373</v>
      </c>
      <c r="B10" s="439"/>
      <c r="C10" s="439"/>
      <c r="D10" s="439"/>
      <c r="E10" s="439"/>
      <c r="F10" s="439"/>
      <c r="G10" s="439"/>
      <c r="H10" s="439"/>
      <c r="I10" s="439"/>
      <c r="J10" s="439"/>
      <c r="K10" s="439"/>
      <c r="L10" s="439"/>
      <c r="M10" s="439"/>
      <c r="N10" s="439"/>
      <c r="O10" s="439"/>
      <c r="P10" s="440"/>
      <c r="Q10" s="98"/>
      <c r="R10" s="397"/>
      <c r="S10" s="397"/>
      <c r="T10" s="397"/>
      <c r="U10" s="397"/>
      <c r="V10" s="397"/>
      <c r="W10" s="397"/>
      <c r="X10" s="22"/>
      <c r="Y10" s="397"/>
      <c r="Z10" s="397"/>
      <c r="AA10" s="397"/>
      <c r="AB10" s="397"/>
      <c r="AI10" s="6"/>
    </row>
    <row r="11" spans="1:35" ht="23.25" customHeight="1" x14ac:dyDescent="0.2">
      <c r="A11" s="394" t="s">
        <v>388</v>
      </c>
      <c r="B11" s="395"/>
      <c r="C11" s="395"/>
      <c r="D11" s="395"/>
      <c r="E11" s="395"/>
      <c r="F11" s="395"/>
      <c r="G11" s="395"/>
      <c r="H11" s="395"/>
      <c r="I11" s="395"/>
      <c r="J11" s="395"/>
      <c r="K11" s="395"/>
      <c r="L11" s="395"/>
      <c r="M11" s="395"/>
      <c r="N11" s="395"/>
      <c r="O11" s="395"/>
      <c r="P11" s="396"/>
      <c r="Q11" s="98"/>
      <c r="R11" s="377"/>
      <c r="S11" s="377"/>
      <c r="T11" s="377"/>
      <c r="U11" s="377"/>
      <c r="V11" s="377"/>
      <c r="W11" s="377"/>
      <c r="X11" s="22"/>
      <c r="Y11" s="377"/>
      <c r="Z11" s="377"/>
      <c r="AA11" s="377"/>
      <c r="AB11" s="377"/>
      <c r="AI11" s="6"/>
    </row>
    <row r="12" spans="1:35" ht="23.25" customHeight="1" thickBot="1" x14ac:dyDescent="0.25">
      <c r="A12" s="435" t="s">
        <v>392</v>
      </c>
      <c r="B12" s="436"/>
      <c r="C12" s="436"/>
      <c r="D12" s="436"/>
      <c r="E12" s="436"/>
      <c r="F12" s="436"/>
      <c r="G12" s="436"/>
      <c r="H12" s="436"/>
      <c r="I12" s="436"/>
      <c r="J12" s="436"/>
      <c r="K12" s="436"/>
      <c r="L12" s="436"/>
      <c r="M12" s="436"/>
      <c r="N12" s="436"/>
      <c r="O12" s="436"/>
      <c r="P12" s="437"/>
      <c r="Q12" s="98"/>
      <c r="R12" s="398"/>
      <c r="S12" s="398"/>
      <c r="T12" s="398"/>
      <c r="U12" s="398"/>
      <c r="V12" s="398"/>
      <c r="W12" s="398"/>
      <c r="X12" s="22"/>
      <c r="Y12" s="398"/>
      <c r="Z12" s="398"/>
      <c r="AA12" s="398"/>
      <c r="AB12" s="398"/>
      <c r="AI12" s="6"/>
    </row>
    <row r="13" spans="1:35" s="27" customFormat="1" ht="38.25" customHeight="1" x14ac:dyDescent="0.2">
      <c r="A13" s="238" t="s">
        <v>89</v>
      </c>
      <c r="B13" s="239" t="s">
        <v>90</v>
      </c>
      <c r="C13" s="240" t="s">
        <v>91</v>
      </c>
      <c r="D13" s="276"/>
      <c r="E13" s="241" t="s">
        <v>92</v>
      </c>
      <c r="F13" s="241" t="s">
        <v>155</v>
      </c>
      <c r="G13" s="241" t="s">
        <v>104</v>
      </c>
      <c r="H13" s="241" t="s">
        <v>114</v>
      </c>
      <c r="I13" s="7"/>
      <c r="J13" s="242" t="s">
        <v>109</v>
      </c>
      <c r="K13" s="242" t="s">
        <v>108</v>
      </c>
      <c r="L13" s="242" t="s">
        <v>117</v>
      </c>
      <c r="M13" s="10"/>
      <c r="N13" s="242" t="s">
        <v>110</v>
      </c>
      <c r="O13" s="242" t="s">
        <v>111</v>
      </c>
      <c r="P13" s="242" t="s">
        <v>116</v>
      </c>
      <c r="Q13" s="243"/>
      <c r="R13" s="339"/>
      <c r="S13" s="339"/>
      <c r="T13" s="339"/>
      <c r="U13" s="339"/>
      <c r="V13" s="339"/>
      <c r="W13" s="339"/>
      <c r="X13" s="22"/>
      <c r="Y13" s="339"/>
      <c r="Z13" s="339"/>
      <c r="AA13" s="339"/>
      <c r="AB13" s="339"/>
    </row>
    <row r="14" spans="1:35" ht="12.75" customHeight="1" thickBot="1" x14ac:dyDescent="0.25">
      <c r="A14" s="41"/>
      <c r="B14" s="1"/>
      <c r="C14" s="23"/>
      <c r="D14" s="23"/>
      <c r="E14" s="23"/>
      <c r="F14" s="23"/>
      <c r="G14" s="24"/>
      <c r="H14" s="24"/>
      <c r="I14" s="8"/>
      <c r="J14" s="8"/>
      <c r="K14" s="8"/>
      <c r="L14" s="42"/>
      <c r="M14" s="11"/>
      <c r="N14" s="8"/>
      <c r="O14" s="8"/>
      <c r="P14" s="42"/>
      <c r="Q14" s="42"/>
      <c r="R14" s="8"/>
      <c r="S14" s="8"/>
      <c r="T14" s="8"/>
      <c r="Y14" s="11"/>
      <c r="Z14" s="11"/>
      <c r="AA14" s="11"/>
      <c r="AB14" s="11"/>
    </row>
    <row r="15" spans="1:35" ht="14.25" customHeight="1" thickBot="1" x14ac:dyDescent="0.25">
      <c r="A15" s="417" t="s">
        <v>303</v>
      </c>
      <c r="B15" s="443"/>
      <c r="C15" s="443"/>
      <c r="D15" s="443"/>
      <c r="E15" s="443"/>
      <c r="F15" s="443"/>
      <c r="G15" s="443"/>
      <c r="H15" s="444"/>
      <c r="I15" s="8"/>
      <c r="J15" s="8"/>
      <c r="K15" s="8"/>
      <c r="L15" s="8"/>
      <c r="M15" s="11"/>
      <c r="N15" s="8"/>
      <c r="O15" s="8"/>
      <c r="P15" s="8"/>
      <c r="Q15" s="8"/>
      <c r="R15" s="405" t="s">
        <v>166</v>
      </c>
      <c r="S15" s="406"/>
      <c r="T15" s="406"/>
      <c r="U15" s="406"/>
      <c r="V15" s="406"/>
      <c r="W15" s="407"/>
      <c r="X15" s="22"/>
      <c r="Y15" s="405" t="s">
        <v>167</v>
      </c>
      <c r="Z15" s="406"/>
      <c r="AA15" s="406"/>
      <c r="AB15" s="407"/>
    </row>
    <row r="16" spans="1:35" ht="12.75" customHeight="1" x14ac:dyDescent="0.2">
      <c r="B16" s="1"/>
      <c r="C16" s="23"/>
      <c r="D16" s="23"/>
      <c r="E16" s="23"/>
      <c r="F16" s="23"/>
      <c r="G16" s="24"/>
      <c r="H16" s="24"/>
      <c r="I16" s="8"/>
      <c r="J16" s="8"/>
      <c r="K16" s="8"/>
      <c r="L16" s="8"/>
      <c r="M16" s="11"/>
      <c r="N16" s="8"/>
      <c r="O16" s="8"/>
      <c r="P16" s="8"/>
      <c r="Q16" s="8"/>
      <c r="R16" s="422" t="s">
        <v>164</v>
      </c>
      <c r="S16" s="420"/>
      <c r="T16" s="423"/>
      <c r="U16" s="420" t="s">
        <v>165</v>
      </c>
      <c r="V16" s="420"/>
      <c r="W16" s="421"/>
      <c r="X16" s="22"/>
      <c r="Y16" s="427" t="s">
        <v>164</v>
      </c>
      <c r="Z16" s="428"/>
      <c r="AA16" s="428" t="s">
        <v>165</v>
      </c>
      <c r="AB16" s="429"/>
    </row>
    <row r="17" spans="1:28" s="22" customFormat="1" ht="12.75" x14ac:dyDescent="0.2">
      <c r="A17" s="26">
        <v>1</v>
      </c>
      <c r="B17" s="411" t="s">
        <v>242</v>
      </c>
      <c r="C17" s="441"/>
      <c r="D17" s="441"/>
      <c r="E17" s="441"/>
      <c r="F17" s="441"/>
      <c r="G17" s="441"/>
      <c r="H17" s="442"/>
      <c r="I17" s="27"/>
      <c r="J17" s="27"/>
      <c r="K17" s="27"/>
      <c r="L17" s="27"/>
      <c r="M17" s="96"/>
      <c r="N17" s="27"/>
      <c r="O17" s="27"/>
      <c r="P17" s="27"/>
      <c r="Q17" s="27"/>
      <c r="R17" s="2" t="s">
        <v>105</v>
      </c>
      <c r="S17" s="2" t="s">
        <v>106</v>
      </c>
      <c r="T17" s="16" t="s">
        <v>107</v>
      </c>
      <c r="U17" s="5" t="s">
        <v>105</v>
      </c>
      <c r="V17" s="2" t="s">
        <v>106</v>
      </c>
      <c r="W17" s="2" t="s">
        <v>107</v>
      </c>
      <c r="Y17" s="2" t="s">
        <v>112</v>
      </c>
      <c r="Z17" s="16" t="s">
        <v>113</v>
      </c>
      <c r="AA17" s="19" t="s">
        <v>112</v>
      </c>
      <c r="AB17" s="2" t="s">
        <v>113</v>
      </c>
    </row>
    <row r="18" spans="1:28" ht="12.75" x14ac:dyDescent="0.2">
      <c r="A18" s="218" t="s">
        <v>28</v>
      </c>
      <c r="B18" s="219" t="s">
        <v>242</v>
      </c>
      <c r="C18" s="220"/>
      <c r="D18" s="23"/>
      <c r="E18" s="220"/>
      <c r="F18" s="221"/>
      <c r="G18" s="222">
        <f>E18+F18</f>
        <v>0</v>
      </c>
      <c r="H18" s="222">
        <f>C18-G18</f>
        <v>0</v>
      </c>
      <c r="I18" s="97" t="str">
        <f>IF(AND($C18="",$E18="",$F18=""),"",IF(AND(OR($C18&lt;&gt;"",$G18&lt;&gt;""),OR(J18="",K18="")),"Sélectionnez! -&gt;",""))</f>
        <v/>
      </c>
      <c r="J18" s="115"/>
      <c r="K18" s="115"/>
      <c r="L18" s="3" t="str">
        <f>IF(J18=K18,"-", "Changement de répartition")</f>
        <v>-</v>
      </c>
      <c r="M18" s="97" t="str">
        <f>IF(AND($C18="",$E18="",$F18=""),"",IF(AND(OR($C18&lt;&gt;"",$G18&lt;&gt;""),OR(N18="",O18="")),"Sélectionnez! -&gt;",""))</f>
        <v/>
      </c>
      <c r="N18" s="115" t="s">
        <v>112</v>
      </c>
      <c r="O18" s="115" t="s">
        <v>112</v>
      </c>
      <c r="P18" s="3" t="str">
        <f>IF(N18=O18,"-","Changement d'origine")</f>
        <v>-</v>
      </c>
      <c r="Q18" s="44"/>
      <c r="R18" s="3" t="str">
        <f>IF(J18="Interne",C18,"-")</f>
        <v>-</v>
      </c>
      <c r="S18" s="3" t="str">
        <f>IF(J18="Apparenté",C18,"-")</f>
        <v>-</v>
      </c>
      <c r="T18" s="17" t="str">
        <f>IF(J18="Externe",C18,"-")</f>
        <v>-</v>
      </c>
      <c r="U18" s="14" t="str">
        <f>IF(K18="Interne",G18,"-")</f>
        <v>-</v>
      </c>
      <c r="V18" s="3" t="str">
        <f>IF(K18="Apparenté",G18,"-")</f>
        <v>-</v>
      </c>
      <c r="W18" s="3" t="str">
        <f>IF(K18="Externe",G18,"-")</f>
        <v>-</v>
      </c>
      <c r="Y18" s="3" t="str">
        <f>IF($N18="Canadien",IF($C18="","-",$C18),"-")</f>
        <v>-</v>
      </c>
      <c r="Z18" s="17" t="str">
        <f>IF($N18="Non-Canadien",IF($C18="","-",$C18),"-")</f>
        <v>-</v>
      </c>
      <c r="AA18" s="20" t="str">
        <f>IF($O18="Canadien",IF($G18=0,"-",$G18),"-")</f>
        <v>-</v>
      </c>
      <c r="AB18" s="3" t="str">
        <f>IF($O18="Non-Canadien",IF($G18=0,"-",$G18),"-")</f>
        <v>-</v>
      </c>
    </row>
    <row r="19" spans="1:28" ht="12.75" customHeight="1" x14ac:dyDescent="0.2">
      <c r="A19" s="402" t="s">
        <v>374</v>
      </c>
      <c r="B19" s="403"/>
      <c r="C19" s="403"/>
      <c r="D19" s="403"/>
      <c r="E19" s="403"/>
      <c r="F19" s="403"/>
      <c r="G19" s="403"/>
      <c r="H19" s="403"/>
      <c r="I19" s="403"/>
      <c r="J19" s="403"/>
      <c r="K19" s="403"/>
      <c r="L19" s="403"/>
      <c r="M19" s="403"/>
      <c r="N19" s="403"/>
      <c r="O19" s="403"/>
      <c r="P19" s="404"/>
      <c r="Q19" s="44"/>
      <c r="R19" s="249"/>
      <c r="S19" s="249"/>
      <c r="T19" s="250"/>
      <c r="U19" s="251"/>
      <c r="V19" s="249"/>
      <c r="W19" s="249"/>
      <c r="Y19" s="249"/>
      <c r="Z19" s="250"/>
      <c r="AA19" s="252"/>
      <c r="AB19" s="249"/>
    </row>
    <row r="20" spans="1:28" ht="12.75" x14ac:dyDescent="0.2">
      <c r="A20" s="28"/>
      <c r="B20" s="29"/>
      <c r="C20" s="113"/>
      <c r="D20" s="286"/>
      <c r="E20" s="113"/>
      <c r="F20" s="114"/>
      <c r="G20" s="30">
        <f>E20+F20</f>
        <v>0</v>
      </c>
      <c r="H20" s="30">
        <f>C20-G20</f>
        <v>0</v>
      </c>
      <c r="I20" s="97" t="str">
        <f>IF(AND($C20="",$E20="",$F20=""),"",IF(AND(OR($C20&lt;&gt;"",$G20&lt;&gt;""),OR(J20="",K20="")),"Sélectionnez! -&gt;",""))</f>
        <v/>
      </c>
      <c r="J20" s="115"/>
      <c r="K20" s="115"/>
      <c r="L20" s="3" t="str">
        <f>IF(J20=K20,"-", "Changement de répartition")</f>
        <v>-</v>
      </c>
      <c r="M20" s="97" t="str">
        <f>IF(AND($C20="",$E20="",$F20=""),"",IF(AND(OR($C20&lt;&gt;"",$G20&lt;&gt;""),OR(N20="",O20="")),"Sélectionnez! -&gt;",""))</f>
        <v/>
      </c>
      <c r="N20" s="115" t="s">
        <v>112</v>
      </c>
      <c r="O20" s="115" t="s">
        <v>112</v>
      </c>
      <c r="P20" s="3" t="str">
        <f>IF(N20=O20,"-","Changement d'origine")</f>
        <v>-</v>
      </c>
      <c r="Q20" s="44"/>
      <c r="R20" s="3" t="str">
        <f>IF(J20="Interne",C20,"-")</f>
        <v>-</v>
      </c>
      <c r="S20" s="3" t="str">
        <f>IF(J20="Apparenté",C20,"-")</f>
        <v>-</v>
      </c>
      <c r="T20" s="17" t="str">
        <f>IF(J20="Externe",C20,"-")</f>
        <v>-</v>
      </c>
      <c r="U20" s="14" t="str">
        <f>IF(K20="Interne",G20,"-")</f>
        <v>-</v>
      </c>
      <c r="V20" s="3" t="str">
        <f>IF(K20="Apparenté",G20,"-")</f>
        <v>-</v>
      </c>
      <c r="W20" s="3" t="str">
        <f>IF(K20="Externe",G20,"-")</f>
        <v>-</v>
      </c>
      <c r="Y20" s="3" t="str">
        <f>IF($N20="Canadien",IF($C20="","-",$C20),"-")</f>
        <v>-</v>
      </c>
      <c r="Z20" s="17" t="str">
        <f>IF($N20="Non-Canadien",IF($C20="","-",$C20),"-")</f>
        <v>-</v>
      </c>
      <c r="AA20" s="20" t="str">
        <f>IF($O20="Canadien",IF($G20=0,"-",$G20),"-")</f>
        <v>-</v>
      </c>
      <c r="AB20" s="3" t="str">
        <f>IF($O20="Non-Canadien",IF($G20=0,"-",$G20),"-")</f>
        <v>-</v>
      </c>
    </row>
    <row r="21" spans="1:28" s="22" customFormat="1" ht="12.75" customHeight="1" x14ac:dyDescent="0.2">
      <c r="A21" s="223">
        <v>1</v>
      </c>
      <c r="B21" s="224" t="s">
        <v>326</v>
      </c>
      <c r="C21" s="225">
        <f>ROUND(SUM(C18:C20),0)</f>
        <v>0</v>
      </c>
      <c r="D21" s="45"/>
      <c r="E21" s="225">
        <f>ROUND(SUM(E18:E20),0)</f>
        <v>0</v>
      </c>
      <c r="F21" s="225">
        <f>ROUND(SUM(F18:F20),0)</f>
        <v>0</v>
      </c>
      <c r="G21" s="225">
        <f>ROUND(SUM(G18:G20),0)</f>
        <v>0</v>
      </c>
      <c r="H21" s="225">
        <f>SUM(H18:H20)</f>
        <v>0</v>
      </c>
      <c r="I21" s="97"/>
      <c r="J21" s="27"/>
      <c r="K21" s="27"/>
      <c r="L21" s="27"/>
      <c r="M21" s="97"/>
      <c r="N21" s="27"/>
      <c r="O21" s="27"/>
      <c r="P21" s="27"/>
      <c r="Q21" s="27"/>
      <c r="R21" s="4">
        <f t="shared" ref="R21:W21" si="0">ROUND(SUM(R18:R20),0)</f>
        <v>0</v>
      </c>
      <c r="S21" s="4">
        <f t="shared" si="0"/>
        <v>0</v>
      </c>
      <c r="T21" s="18">
        <f t="shared" si="0"/>
        <v>0</v>
      </c>
      <c r="U21" s="15">
        <f t="shared" si="0"/>
        <v>0</v>
      </c>
      <c r="V21" s="4">
        <f t="shared" si="0"/>
        <v>0</v>
      </c>
      <c r="W21" s="4">
        <f t="shared" si="0"/>
        <v>0</v>
      </c>
      <c r="Y21" s="4">
        <f>ROUND(SUM(Y18:Y20),0)</f>
        <v>0</v>
      </c>
      <c r="Z21" s="18">
        <f>ROUND(SUM(Z18:Z20),0)</f>
        <v>0</v>
      </c>
      <c r="AA21" s="21">
        <f>ROUND(SUM(AA18:AA20),0)</f>
        <v>0</v>
      </c>
      <c r="AB21" s="4">
        <f>ROUND(SUM(AB18:AB20),0)</f>
        <v>0</v>
      </c>
    </row>
    <row r="22" spans="1:28" ht="12.75" customHeight="1" x14ac:dyDescent="0.2">
      <c r="B22" s="1"/>
      <c r="C22" s="23"/>
      <c r="D22" s="23"/>
      <c r="E22" s="23"/>
      <c r="F22" s="23"/>
      <c r="G22" s="24"/>
      <c r="H22" s="24"/>
      <c r="I22" s="97"/>
      <c r="J22" s="27"/>
      <c r="K22" s="27"/>
      <c r="L22" s="27"/>
      <c r="M22" s="97"/>
      <c r="N22" s="27"/>
      <c r="O22" s="27"/>
      <c r="P22" s="27"/>
      <c r="Q22" s="8"/>
    </row>
    <row r="23" spans="1:28" s="22" customFormat="1" ht="12.75" customHeight="1" x14ac:dyDescent="0.2">
      <c r="A23" s="226">
        <v>2</v>
      </c>
      <c r="B23" s="399" t="s">
        <v>93</v>
      </c>
      <c r="C23" s="400"/>
      <c r="D23" s="400"/>
      <c r="E23" s="400"/>
      <c r="F23" s="400"/>
      <c r="G23" s="400"/>
      <c r="H23" s="401"/>
      <c r="I23" s="97"/>
      <c r="J23" s="27"/>
      <c r="K23" s="27"/>
      <c r="L23" s="27"/>
      <c r="M23" s="97"/>
      <c r="N23" s="27"/>
      <c r="O23" s="27"/>
      <c r="P23" s="27"/>
      <c r="Q23" s="27"/>
      <c r="R23" s="2" t="s">
        <v>105</v>
      </c>
      <c r="S23" s="2" t="s">
        <v>106</v>
      </c>
      <c r="T23" s="16" t="s">
        <v>107</v>
      </c>
      <c r="U23" s="19" t="s">
        <v>105</v>
      </c>
      <c r="V23" s="2" t="s">
        <v>106</v>
      </c>
      <c r="W23" s="2" t="s">
        <v>107</v>
      </c>
      <c r="Y23" s="2" t="s">
        <v>112</v>
      </c>
      <c r="Z23" s="16" t="s">
        <v>113</v>
      </c>
      <c r="AA23" s="19" t="s">
        <v>112</v>
      </c>
      <c r="AB23" s="2" t="s">
        <v>113</v>
      </c>
    </row>
    <row r="24" spans="1:28" s="22" customFormat="1" ht="12.75" customHeight="1" x14ac:dyDescent="0.2">
      <c r="A24" s="402" t="s">
        <v>202</v>
      </c>
      <c r="B24" s="403"/>
      <c r="C24" s="403"/>
      <c r="D24" s="403"/>
      <c r="E24" s="403"/>
      <c r="F24" s="403"/>
      <c r="G24" s="403"/>
      <c r="H24" s="403"/>
      <c r="I24" s="403"/>
      <c r="J24" s="403"/>
      <c r="K24" s="403"/>
      <c r="L24" s="403"/>
      <c r="M24" s="403"/>
      <c r="N24" s="403"/>
      <c r="O24" s="403"/>
      <c r="P24" s="404"/>
      <c r="Q24" s="27"/>
      <c r="R24" s="253"/>
      <c r="S24" s="253"/>
      <c r="T24" s="254"/>
      <c r="U24" s="255"/>
      <c r="V24" s="253"/>
      <c r="W24" s="253"/>
      <c r="Y24" s="253"/>
      <c r="Z24" s="254"/>
      <c r="AA24" s="255"/>
      <c r="AB24" s="253"/>
    </row>
    <row r="25" spans="1:28" ht="12.75" x14ac:dyDescent="0.2">
      <c r="A25" s="227" t="s">
        <v>29</v>
      </c>
      <c r="B25" s="228" t="s">
        <v>119</v>
      </c>
      <c r="C25" s="229"/>
      <c r="D25" s="23"/>
      <c r="E25" s="229"/>
      <c r="F25" s="230"/>
      <c r="G25" s="231">
        <f t="shared" ref="G25:G30" si="1">E25+F25</f>
        <v>0</v>
      </c>
      <c r="H25" s="231">
        <f t="shared" ref="H25:H30" si="2">C25-G25</f>
        <v>0</v>
      </c>
      <c r="I25" s="97" t="str">
        <f t="shared" ref="I25:I30" si="3">IF(AND($C25="",$E25="",$F25=""),"",IF(AND(OR($C25&lt;&gt;"",$G25&lt;&gt;""),OR(J25="",K25="")),"Sélectionnez! -&gt;",""))</f>
        <v/>
      </c>
      <c r="J25" s="115"/>
      <c r="K25" s="115"/>
      <c r="L25" s="3" t="str">
        <f t="shared" ref="L25:L30" si="4">IF(J25=K25,"-", "Changement de répartition")</f>
        <v>-</v>
      </c>
      <c r="M25" s="97" t="str">
        <f t="shared" ref="M25:M30" si="5">IF(AND($C25="",$E25="",$F25=""),"",IF(AND(OR($C25&lt;&gt;"",$G25&lt;&gt;""),OR(N25="",O25="")),"Sélectionnez! -&gt;",""))</f>
        <v/>
      </c>
      <c r="N25" s="115" t="s">
        <v>112</v>
      </c>
      <c r="O25" s="115" t="s">
        <v>112</v>
      </c>
      <c r="P25" s="3" t="str">
        <f t="shared" ref="P25:P30" si="6">IF(N25=O25,"-","Changement d'origine")</f>
        <v>-</v>
      </c>
      <c r="Q25" s="44"/>
      <c r="R25" s="3" t="str">
        <f t="shared" ref="R25:R30" si="7">IF(J25="Interne",C25,"-")</f>
        <v>-</v>
      </c>
      <c r="S25" s="3" t="str">
        <f t="shared" ref="S25:S30" si="8">IF(J25="Apparenté",C25,"-")</f>
        <v>-</v>
      </c>
      <c r="T25" s="17" t="str">
        <f t="shared" ref="T25:T30" si="9">IF(J25="Externe",C25,"-")</f>
        <v>-</v>
      </c>
      <c r="U25" s="20" t="str">
        <f t="shared" ref="U25:U30" si="10">IF(K25="Interne",G25,"-")</f>
        <v>-</v>
      </c>
      <c r="V25" s="3" t="str">
        <f t="shared" ref="V25:V30" si="11">IF(K25="Apparenté",G25,"-")</f>
        <v>-</v>
      </c>
      <c r="W25" s="3" t="str">
        <f t="shared" ref="W25:W30" si="12">IF(K25="Externe",G25,"-")</f>
        <v>-</v>
      </c>
      <c r="Y25" s="3" t="str">
        <f t="shared" ref="Y25:Y30" si="13">IF($N25="Canadien",IF($C25="","-",$C25),"-")</f>
        <v>-</v>
      </c>
      <c r="Z25" s="17" t="str">
        <f t="shared" ref="Z25:Z30" si="14">IF($N25="Non-Canadien",IF($C25="","-",$C25),"-")</f>
        <v>-</v>
      </c>
      <c r="AA25" s="20" t="str">
        <f t="shared" ref="AA25:AA30" si="15">IF($O25="Canadien",IF($G25=0,"-",$G25),"-")</f>
        <v>-</v>
      </c>
      <c r="AB25" s="3" t="str">
        <f t="shared" ref="AB25:AB30" si="16">IF($O25="Non-Canadien",IF($G25=0,"-",$G25),"-")</f>
        <v>-</v>
      </c>
    </row>
    <row r="26" spans="1:28" ht="12.75" x14ac:dyDescent="0.2">
      <c r="A26" s="28" t="s">
        <v>30</v>
      </c>
      <c r="B26" s="29" t="s">
        <v>186</v>
      </c>
      <c r="C26" s="113"/>
      <c r="D26" s="23"/>
      <c r="E26" s="113"/>
      <c r="F26" s="116"/>
      <c r="G26" s="30">
        <f t="shared" si="1"/>
        <v>0</v>
      </c>
      <c r="H26" s="30">
        <f t="shared" si="2"/>
        <v>0</v>
      </c>
      <c r="I26" s="97" t="str">
        <f t="shared" si="3"/>
        <v/>
      </c>
      <c r="J26" s="115"/>
      <c r="K26" s="115"/>
      <c r="L26" s="3" t="str">
        <f t="shared" si="4"/>
        <v>-</v>
      </c>
      <c r="M26" s="97" t="str">
        <f t="shared" si="5"/>
        <v/>
      </c>
      <c r="N26" s="115" t="s">
        <v>112</v>
      </c>
      <c r="O26" s="115" t="s">
        <v>112</v>
      </c>
      <c r="P26" s="3" t="str">
        <f t="shared" si="6"/>
        <v>-</v>
      </c>
      <c r="Q26" s="44"/>
      <c r="R26" s="3" t="str">
        <f t="shared" si="7"/>
        <v>-</v>
      </c>
      <c r="S26" s="3" t="str">
        <f t="shared" si="8"/>
        <v>-</v>
      </c>
      <c r="T26" s="17" t="str">
        <f t="shared" si="9"/>
        <v>-</v>
      </c>
      <c r="U26" s="20" t="str">
        <f t="shared" si="10"/>
        <v>-</v>
      </c>
      <c r="V26" s="3" t="str">
        <f t="shared" si="11"/>
        <v>-</v>
      </c>
      <c r="W26" s="3" t="str">
        <f t="shared" si="12"/>
        <v>-</v>
      </c>
      <c r="Y26" s="3" t="str">
        <f t="shared" si="13"/>
        <v>-</v>
      </c>
      <c r="Z26" s="17" t="str">
        <f t="shared" si="14"/>
        <v>-</v>
      </c>
      <c r="AA26" s="20" t="str">
        <f t="shared" si="15"/>
        <v>-</v>
      </c>
      <c r="AB26" s="3" t="str">
        <f t="shared" si="16"/>
        <v>-</v>
      </c>
    </row>
    <row r="27" spans="1:28" ht="12.75" customHeight="1" x14ac:dyDescent="0.2">
      <c r="A27" s="28" t="s">
        <v>31</v>
      </c>
      <c r="B27" s="29" t="s">
        <v>187</v>
      </c>
      <c r="C27" s="113"/>
      <c r="D27" s="23"/>
      <c r="E27" s="113"/>
      <c r="F27" s="116"/>
      <c r="G27" s="30">
        <f t="shared" si="1"/>
        <v>0</v>
      </c>
      <c r="H27" s="30">
        <f t="shared" si="2"/>
        <v>0</v>
      </c>
      <c r="I27" s="97" t="str">
        <f t="shared" si="3"/>
        <v/>
      </c>
      <c r="J27" s="115"/>
      <c r="K27" s="115"/>
      <c r="L27" s="3" t="str">
        <f t="shared" si="4"/>
        <v>-</v>
      </c>
      <c r="M27" s="97" t="str">
        <f t="shared" si="5"/>
        <v/>
      </c>
      <c r="N27" s="115" t="s">
        <v>112</v>
      </c>
      <c r="O27" s="115" t="s">
        <v>112</v>
      </c>
      <c r="P27" s="3" t="str">
        <f t="shared" si="6"/>
        <v>-</v>
      </c>
      <c r="Q27" s="44"/>
      <c r="R27" s="3" t="str">
        <f t="shared" si="7"/>
        <v>-</v>
      </c>
      <c r="S27" s="3" t="str">
        <f t="shared" si="8"/>
        <v>-</v>
      </c>
      <c r="T27" s="17" t="str">
        <f t="shared" si="9"/>
        <v>-</v>
      </c>
      <c r="U27" s="20" t="str">
        <f t="shared" si="10"/>
        <v>-</v>
      </c>
      <c r="V27" s="3" t="str">
        <f t="shared" si="11"/>
        <v>-</v>
      </c>
      <c r="W27" s="3" t="str">
        <f t="shared" si="12"/>
        <v>-</v>
      </c>
      <c r="Y27" s="3" t="str">
        <f t="shared" si="13"/>
        <v>-</v>
      </c>
      <c r="Z27" s="17" t="str">
        <f t="shared" si="14"/>
        <v>-</v>
      </c>
      <c r="AA27" s="20" t="str">
        <f t="shared" si="15"/>
        <v>-</v>
      </c>
      <c r="AB27" s="3" t="str">
        <f t="shared" si="16"/>
        <v>-</v>
      </c>
    </row>
    <row r="28" spans="1:28" ht="12.75" customHeight="1" x14ac:dyDescent="0.2">
      <c r="A28" s="28" t="s">
        <v>32</v>
      </c>
      <c r="B28" s="29" t="s">
        <v>205</v>
      </c>
      <c r="C28" s="113"/>
      <c r="D28" s="23"/>
      <c r="E28" s="113"/>
      <c r="F28" s="116"/>
      <c r="G28" s="30">
        <f t="shared" si="1"/>
        <v>0</v>
      </c>
      <c r="H28" s="30">
        <f t="shared" si="2"/>
        <v>0</v>
      </c>
      <c r="I28" s="97" t="str">
        <f t="shared" si="3"/>
        <v/>
      </c>
      <c r="J28" s="115"/>
      <c r="K28" s="115"/>
      <c r="L28" s="3" t="str">
        <f t="shared" si="4"/>
        <v>-</v>
      </c>
      <c r="M28" s="97" t="str">
        <f t="shared" si="5"/>
        <v/>
      </c>
      <c r="N28" s="115" t="s">
        <v>112</v>
      </c>
      <c r="O28" s="115" t="s">
        <v>112</v>
      </c>
      <c r="P28" s="3" t="str">
        <f t="shared" si="6"/>
        <v>-</v>
      </c>
      <c r="Q28" s="44"/>
      <c r="R28" s="3" t="str">
        <f t="shared" si="7"/>
        <v>-</v>
      </c>
      <c r="S28" s="3" t="str">
        <f t="shared" si="8"/>
        <v>-</v>
      </c>
      <c r="T28" s="17" t="str">
        <f t="shared" si="9"/>
        <v>-</v>
      </c>
      <c r="U28" s="20" t="str">
        <f t="shared" si="10"/>
        <v>-</v>
      </c>
      <c r="V28" s="3" t="str">
        <f t="shared" si="11"/>
        <v>-</v>
      </c>
      <c r="W28" s="3" t="str">
        <f t="shared" si="12"/>
        <v>-</v>
      </c>
      <c r="Y28" s="3" t="str">
        <f t="shared" si="13"/>
        <v>-</v>
      </c>
      <c r="Z28" s="17" t="str">
        <f t="shared" si="14"/>
        <v>-</v>
      </c>
      <c r="AA28" s="20" t="str">
        <f t="shared" si="15"/>
        <v>-</v>
      </c>
      <c r="AB28" s="3" t="str">
        <f t="shared" si="16"/>
        <v>-</v>
      </c>
    </row>
    <row r="29" spans="1:28" ht="12.75" customHeight="1" x14ac:dyDescent="0.2">
      <c r="A29" s="28" t="s">
        <v>33</v>
      </c>
      <c r="B29" s="29" t="s">
        <v>206</v>
      </c>
      <c r="C29" s="113"/>
      <c r="D29" s="23"/>
      <c r="E29" s="113"/>
      <c r="F29" s="116"/>
      <c r="G29" s="30">
        <f t="shared" si="1"/>
        <v>0</v>
      </c>
      <c r="H29" s="30">
        <f t="shared" si="2"/>
        <v>0</v>
      </c>
      <c r="I29" s="97" t="str">
        <f t="shared" si="3"/>
        <v/>
      </c>
      <c r="J29" s="115"/>
      <c r="K29" s="115"/>
      <c r="L29" s="3" t="str">
        <f t="shared" si="4"/>
        <v>-</v>
      </c>
      <c r="M29" s="97" t="str">
        <f t="shared" si="5"/>
        <v/>
      </c>
      <c r="N29" s="115" t="s">
        <v>112</v>
      </c>
      <c r="O29" s="115" t="s">
        <v>112</v>
      </c>
      <c r="P29" s="3" t="str">
        <f t="shared" si="6"/>
        <v>-</v>
      </c>
      <c r="Q29" s="44"/>
      <c r="R29" s="3" t="str">
        <f t="shared" si="7"/>
        <v>-</v>
      </c>
      <c r="S29" s="3" t="str">
        <f t="shared" si="8"/>
        <v>-</v>
      </c>
      <c r="T29" s="17" t="str">
        <f t="shared" si="9"/>
        <v>-</v>
      </c>
      <c r="U29" s="20" t="str">
        <f t="shared" si="10"/>
        <v>-</v>
      </c>
      <c r="V29" s="3" t="str">
        <f t="shared" si="11"/>
        <v>-</v>
      </c>
      <c r="W29" s="3" t="str">
        <f t="shared" si="12"/>
        <v>-</v>
      </c>
      <c r="Y29" s="3" t="str">
        <f t="shared" si="13"/>
        <v>-</v>
      </c>
      <c r="Z29" s="17" t="str">
        <f t="shared" si="14"/>
        <v>-</v>
      </c>
      <c r="AA29" s="20" t="str">
        <f t="shared" si="15"/>
        <v>-</v>
      </c>
      <c r="AB29" s="3" t="str">
        <f t="shared" si="16"/>
        <v>-</v>
      </c>
    </row>
    <row r="30" spans="1:28" ht="12.75" customHeight="1" x14ac:dyDescent="0.2">
      <c r="A30" s="28"/>
      <c r="B30" s="29"/>
      <c r="C30" s="113"/>
      <c r="D30" s="23"/>
      <c r="E30" s="113"/>
      <c r="F30" s="116"/>
      <c r="G30" s="30">
        <f t="shared" si="1"/>
        <v>0</v>
      </c>
      <c r="H30" s="30">
        <f t="shared" si="2"/>
        <v>0</v>
      </c>
      <c r="I30" s="97" t="str">
        <f t="shared" si="3"/>
        <v/>
      </c>
      <c r="J30" s="115"/>
      <c r="K30" s="115"/>
      <c r="L30" s="3" t="str">
        <f t="shared" si="4"/>
        <v>-</v>
      </c>
      <c r="M30" s="97" t="str">
        <f t="shared" si="5"/>
        <v/>
      </c>
      <c r="N30" s="115" t="s">
        <v>112</v>
      </c>
      <c r="O30" s="115" t="s">
        <v>112</v>
      </c>
      <c r="P30" s="3" t="str">
        <f t="shared" si="6"/>
        <v>-</v>
      </c>
      <c r="Q30" s="44"/>
      <c r="R30" s="3" t="str">
        <f t="shared" si="7"/>
        <v>-</v>
      </c>
      <c r="S30" s="3" t="str">
        <f t="shared" si="8"/>
        <v>-</v>
      </c>
      <c r="T30" s="17" t="str">
        <f t="shared" si="9"/>
        <v>-</v>
      </c>
      <c r="U30" s="20" t="str">
        <f t="shared" si="10"/>
        <v>-</v>
      </c>
      <c r="V30" s="3" t="str">
        <f t="shared" si="11"/>
        <v>-</v>
      </c>
      <c r="W30" s="3" t="str">
        <f t="shared" si="12"/>
        <v>-</v>
      </c>
      <c r="Y30" s="3" t="str">
        <f t="shared" si="13"/>
        <v>-</v>
      </c>
      <c r="Z30" s="17" t="str">
        <f t="shared" si="14"/>
        <v>-</v>
      </c>
      <c r="AA30" s="20" t="str">
        <f t="shared" si="15"/>
        <v>-</v>
      </c>
      <c r="AB30" s="3" t="str">
        <f t="shared" si="16"/>
        <v>-</v>
      </c>
    </row>
    <row r="31" spans="1:28" s="22" customFormat="1" ht="12.75" x14ac:dyDescent="0.2">
      <c r="A31" s="26">
        <v>2</v>
      </c>
      <c r="B31" s="31" t="s">
        <v>118</v>
      </c>
      <c r="C31" s="32">
        <f>ROUND(SUM(C25:C30),0)</f>
        <v>0</v>
      </c>
      <c r="D31" s="45"/>
      <c r="E31" s="32">
        <f>ROUND(SUM(E25:E30),0)</f>
        <v>0</v>
      </c>
      <c r="F31" s="48">
        <f>ROUND(SUM(F25:F30),0)</f>
        <v>0</v>
      </c>
      <c r="G31" s="32">
        <f>ROUND(SUM(G25:G30),0)</f>
        <v>0</v>
      </c>
      <c r="H31" s="32">
        <f>SUM(H25:H30)</f>
        <v>0</v>
      </c>
      <c r="I31" s="97"/>
      <c r="J31" s="27"/>
      <c r="K31" s="27"/>
      <c r="L31" s="27"/>
      <c r="M31" s="97"/>
      <c r="N31" s="27"/>
      <c r="O31" s="27"/>
      <c r="P31" s="27"/>
      <c r="Q31" s="27"/>
      <c r="R31" s="4">
        <f t="shared" ref="R31:W31" si="17">ROUND(SUM(R25:R30),0)</f>
        <v>0</v>
      </c>
      <c r="S31" s="4">
        <f t="shared" si="17"/>
        <v>0</v>
      </c>
      <c r="T31" s="18">
        <f t="shared" si="17"/>
        <v>0</v>
      </c>
      <c r="U31" s="21">
        <f t="shared" si="17"/>
        <v>0</v>
      </c>
      <c r="V31" s="4">
        <f t="shared" si="17"/>
        <v>0</v>
      </c>
      <c r="W31" s="4">
        <f t="shared" si="17"/>
        <v>0</v>
      </c>
      <c r="Y31" s="4">
        <f>ROUND(SUM(Y25:Y30),0)</f>
        <v>0</v>
      </c>
      <c r="Z31" s="18">
        <f>ROUND(SUM(Z25:Z30),0)</f>
        <v>0</v>
      </c>
      <c r="AA31" s="21">
        <f>ROUND(SUM(AA25:AA30),0)</f>
        <v>0</v>
      </c>
      <c r="AB31" s="4">
        <f>ROUND(SUM(AB25:AB30),0)</f>
        <v>0</v>
      </c>
    </row>
    <row r="32" spans="1:28" ht="13.5" thickBot="1" x14ac:dyDescent="0.25">
      <c r="B32" s="1"/>
      <c r="C32" s="23"/>
      <c r="D32" s="23"/>
      <c r="E32" s="23"/>
      <c r="F32" s="23"/>
      <c r="G32" s="24"/>
      <c r="H32" s="24"/>
      <c r="I32" s="97"/>
      <c r="J32" s="27"/>
      <c r="K32" s="27"/>
      <c r="L32" s="27"/>
      <c r="M32" s="97"/>
      <c r="N32" s="27"/>
      <c r="O32" s="27"/>
      <c r="P32" s="27"/>
      <c r="Q32" s="8"/>
      <c r="R32" s="8"/>
      <c r="S32" s="8"/>
      <c r="T32" s="8"/>
      <c r="Y32" s="11"/>
      <c r="Z32" s="11"/>
      <c r="AA32" s="11"/>
      <c r="AB32" s="11"/>
    </row>
    <row r="33" spans="1:28" ht="14.25" customHeight="1" x14ac:dyDescent="0.2">
      <c r="A33" s="430" t="s">
        <v>120</v>
      </c>
      <c r="B33" s="431"/>
      <c r="C33" s="431"/>
      <c r="D33" s="431"/>
      <c r="E33" s="431"/>
      <c r="F33" s="431"/>
      <c r="G33" s="431"/>
      <c r="H33" s="432"/>
      <c r="I33" s="97"/>
      <c r="J33" s="27"/>
      <c r="K33" s="27"/>
      <c r="L33" s="27"/>
      <c r="M33" s="97"/>
      <c r="N33" s="27"/>
      <c r="O33" s="27"/>
      <c r="P33" s="27"/>
      <c r="Q33" s="8"/>
      <c r="R33" s="8"/>
      <c r="S33" s="8"/>
      <c r="T33" s="8"/>
      <c r="Y33" s="11"/>
      <c r="Z33" s="11"/>
      <c r="AA33" s="11"/>
      <c r="AB33" s="11"/>
    </row>
    <row r="34" spans="1:28" ht="12.75" x14ac:dyDescent="0.2">
      <c r="A34" s="402" t="s">
        <v>241</v>
      </c>
      <c r="B34" s="403"/>
      <c r="C34" s="403"/>
      <c r="D34" s="403"/>
      <c r="E34" s="403"/>
      <c r="F34" s="403"/>
      <c r="G34" s="403"/>
      <c r="H34" s="403"/>
      <c r="I34" s="403"/>
      <c r="J34" s="403"/>
      <c r="K34" s="403"/>
      <c r="L34" s="403"/>
      <c r="M34" s="403"/>
      <c r="N34" s="403"/>
      <c r="O34" s="403"/>
      <c r="P34" s="404"/>
      <c r="Q34" s="8"/>
      <c r="R34" s="8"/>
      <c r="S34" s="8"/>
      <c r="T34" s="8"/>
      <c r="Y34" s="11"/>
      <c r="Z34" s="11"/>
      <c r="AA34" s="11"/>
      <c r="AB34" s="11"/>
    </row>
    <row r="35" spans="1:28" s="22" customFormat="1" ht="12.75" x14ac:dyDescent="0.2">
      <c r="A35" s="223">
        <v>4</v>
      </c>
      <c r="B35" s="424" t="s">
        <v>182</v>
      </c>
      <c r="C35" s="425"/>
      <c r="D35" s="425"/>
      <c r="E35" s="425"/>
      <c r="F35" s="425"/>
      <c r="G35" s="425"/>
      <c r="H35" s="426"/>
      <c r="I35" s="97"/>
      <c r="J35" s="27"/>
      <c r="K35" s="27"/>
      <c r="L35" s="27"/>
      <c r="M35" s="97"/>
      <c r="N35" s="27"/>
      <c r="O35" s="27"/>
      <c r="P35" s="27"/>
      <c r="Q35" s="27"/>
      <c r="R35" s="2" t="s">
        <v>105</v>
      </c>
      <c r="S35" s="2" t="s">
        <v>106</v>
      </c>
      <c r="T35" s="16" t="s">
        <v>107</v>
      </c>
      <c r="U35" s="19" t="s">
        <v>105</v>
      </c>
      <c r="V35" s="2" t="s">
        <v>106</v>
      </c>
      <c r="W35" s="2" t="s">
        <v>107</v>
      </c>
      <c r="Y35" s="2" t="s">
        <v>112</v>
      </c>
      <c r="Z35" s="16" t="s">
        <v>113</v>
      </c>
      <c r="AA35" s="19" t="s">
        <v>112</v>
      </c>
      <c r="AB35" s="2" t="s">
        <v>113</v>
      </c>
    </row>
    <row r="36" spans="1:28" ht="12.75" x14ac:dyDescent="0.2">
      <c r="A36" s="218" t="s">
        <v>34</v>
      </c>
      <c r="B36" s="257" t="s">
        <v>335</v>
      </c>
      <c r="C36" s="220"/>
      <c r="D36" s="23"/>
      <c r="E36" s="221"/>
      <c r="F36" s="232"/>
      <c r="G36" s="222">
        <f t="shared" ref="G36:G45" si="18">E36+F36</f>
        <v>0</v>
      </c>
      <c r="H36" s="222">
        <f t="shared" ref="H36:H45" si="19">C36-G36</f>
        <v>0</v>
      </c>
      <c r="I36" s="97" t="str">
        <f t="shared" ref="I36:I45" si="20">IF(AND($C36="",$E36="",$F36=""),"",IF(AND(OR($C36&lt;&gt;"",$G36&lt;&gt;""),OR(J36="",K36="")),"Sélectionnez! -&gt;",""))</f>
        <v/>
      </c>
      <c r="J36" s="115"/>
      <c r="K36" s="115"/>
      <c r="L36" s="3" t="str">
        <f>IF(J36=K36,"-", "Changement de répartition")</f>
        <v>-</v>
      </c>
      <c r="M36" s="97" t="str">
        <f>IF(AND($C36="",$E36="",$F36=""),"",IF(AND(OR($C36&lt;&gt;"",$G36&lt;&gt;""),OR(N36="",O36="")),"Sélectionnez! -&gt;",""))</f>
        <v/>
      </c>
      <c r="N36" s="115" t="s">
        <v>112</v>
      </c>
      <c r="O36" s="115" t="s">
        <v>112</v>
      </c>
      <c r="P36" s="3" t="str">
        <f>IF(N36=O36,"-","Changement d'origine")</f>
        <v>-</v>
      </c>
      <c r="Q36" s="44"/>
      <c r="R36" s="3" t="str">
        <f>IF(J36="Interne",C36,"-")</f>
        <v>-</v>
      </c>
      <c r="S36" s="3" t="str">
        <f>IF(J36="Apparenté",C36,"-")</f>
        <v>-</v>
      </c>
      <c r="T36" s="17" t="str">
        <f>IF(J36="Externe",C36,"-")</f>
        <v>-</v>
      </c>
      <c r="U36" s="20" t="str">
        <f>IF(K36="Interne",G36,"-")</f>
        <v>-</v>
      </c>
      <c r="V36" s="3" t="str">
        <f>IF(K36="Apparenté",G36,"-")</f>
        <v>-</v>
      </c>
      <c r="W36" s="3" t="str">
        <f>IF(K36="Externe",G36,"-")</f>
        <v>-</v>
      </c>
      <c r="Y36" s="3" t="str">
        <f t="shared" ref="Y36:Y45" si="21">IF($N36="Canadien",IF($C36="","-",$C36),"-")</f>
        <v>-</v>
      </c>
      <c r="Z36" s="17" t="str">
        <f t="shared" ref="Z36:Z45" si="22">IF($N36="Non-Canadien",IF($C36="","-",$C36),"-")</f>
        <v>-</v>
      </c>
      <c r="AA36" s="20" t="str">
        <f t="shared" ref="AA36:AA45" si="23">IF($O36="Canadien",IF($G36=0,"-",$G36),"-")</f>
        <v>-</v>
      </c>
      <c r="AB36" s="3" t="str">
        <f t="shared" ref="AB36:AB45" si="24">IF($O36="Non-Canadien",IF($G36=0,"-",$G36),"-")</f>
        <v>-</v>
      </c>
    </row>
    <row r="37" spans="1:28" ht="11.25" customHeight="1" x14ac:dyDescent="0.2">
      <c r="A37" s="290"/>
      <c r="B37" s="289" t="s">
        <v>327</v>
      </c>
      <c r="C37" s="287"/>
      <c r="D37" s="287"/>
      <c r="E37" s="287"/>
      <c r="F37" s="287"/>
      <c r="G37" s="287"/>
      <c r="H37" s="287"/>
      <c r="I37" s="287"/>
      <c r="J37" s="287"/>
      <c r="K37" s="287"/>
      <c r="L37" s="287"/>
      <c r="M37" s="287"/>
      <c r="N37" s="287"/>
      <c r="O37" s="287"/>
      <c r="P37" s="288"/>
      <c r="Q37" s="44"/>
      <c r="R37" s="249"/>
      <c r="S37" s="249"/>
      <c r="T37" s="250"/>
      <c r="U37" s="251"/>
      <c r="V37" s="249"/>
      <c r="W37" s="249"/>
      <c r="Y37" s="249"/>
      <c r="Z37" s="250"/>
      <c r="AA37" s="252"/>
      <c r="AB37" s="249"/>
    </row>
    <row r="38" spans="1:28" ht="12.75" customHeight="1" x14ac:dyDescent="0.2">
      <c r="A38" s="227" t="s">
        <v>35</v>
      </c>
      <c r="B38" s="233" t="s">
        <v>121</v>
      </c>
      <c r="C38" s="229"/>
      <c r="D38" s="23"/>
      <c r="E38" s="229"/>
      <c r="F38" s="230"/>
      <c r="G38" s="231">
        <f t="shared" si="18"/>
        <v>0</v>
      </c>
      <c r="H38" s="231">
        <f t="shared" si="19"/>
        <v>0</v>
      </c>
      <c r="I38" s="97" t="str">
        <f t="shared" si="20"/>
        <v/>
      </c>
      <c r="J38" s="115"/>
      <c r="K38" s="115"/>
      <c r="L38" s="3" t="str">
        <f t="shared" ref="L38:L45" si="25">IF(J38=K38,"-", "Changement de répartition")</f>
        <v>-</v>
      </c>
      <c r="M38" s="97" t="str">
        <f t="shared" ref="M38:M45" si="26">IF(AND($C38="",$E38="",$F38=""),"",IF(AND(OR($C38&lt;&gt;"",$G38&lt;&gt;""),OR(N38="",O38="")),"Sélectionnez! -&gt;",""))</f>
        <v/>
      </c>
      <c r="N38" s="115" t="s">
        <v>112</v>
      </c>
      <c r="O38" s="115" t="s">
        <v>112</v>
      </c>
      <c r="P38" s="3" t="str">
        <f t="shared" ref="P38:P45" si="27">IF(N38=O38,"-","Changement d'origine")</f>
        <v>-</v>
      </c>
      <c r="Q38" s="44"/>
      <c r="R38" s="3" t="str">
        <f t="shared" ref="R38:R45" si="28">IF(J38="Interne",C38,"-")</f>
        <v>-</v>
      </c>
      <c r="S38" s="3" t="str">
        <f t="shared" ref="S38:S45" si="29">IF(J38="Apparenté",C38,"-")</f>
        <v>-</v>
      </c>
      <c r="T38" s="17" t="str">
        <f t="shared" ref="T38:T45" si="30">IF(J38="Externe",C38,"-")</f>
        <v>-</v>
      </c>
      <c r="U38" s="20" t="str">
        <f t="shared" ref="U38:U45" si="31">IF(K38="Interne",G38,"-")</f>
        <v>-</v>
      </c>
      <c r="V38" s="3" t="str">
        <f t="shared" ref="V38:V45" si="32">IF(K38="Apparenté",G38,"-")</f>
        <v>-</v>
      </c>
      <c r="W38" s="3" t="str">
        <f t="shared" ref="W38:W45" si="33">IF(K38="Externe",G38,"-")</f>
        <v>-</v>
      </c>
      <c r="Y38" s="3" t="str">
        <f t="shared" si="21"/>
        <v>-</v>
      </c>
      <c r="Z38" s="17" t="str">
        <f t="shared" si="22"/>
        <v>-</v>
      </c>
      <c r="AA38" s="20" t="str">
        <f t="shared" si="23"/>
        <v>-</v>
      </c>
      <c r="AB38" s="3" t="str">
        <f t="shared" si="24"/>
        <v>-</v>
      </c>
    </row>
    <row r="39" spans="1:28" ht="12.75" customHeight="1" x14ac:dyDescent="0.2">
      <c r="A39" s="28" t="s">
        <v>36</v>
      </c>
      <c r="B39" s="258" t="s">
        <v>328</v>
      </c>
      <c r="C39" s="113"/>
      <c r="D39" s="23"/>
      <c r="E39" s="113"/>
      <c r="F39" s="116"/>
      <c r="G39" s="30">
        <f t="shared" si="18"/>
        <v>0</v>
      </c>
      <c r="H39" s="30">
        <f t="shared" si="19"/>
        <v>0</v>
      </c>
      <c r="I39" s="97" t="str">
        <f t="shared" si="20"/>
        <v/>
      </c>
      <c r="J39" s="115"/>
      <c r="K39" s="115"/>
      <c r="L39" s="3" t="str">
        <f t="shared" si="25"/>
        <v>-</v>
      </c>
      <c r="M39" s="97" t="str">
        <f t="shared" si="26"/>
        <v/>
      </c>
      <c r="N39" s="115" t="s">
        <v>112</v>
      </c>
      <c r="O39" s="115" t="s">
        <v>112</v>
      </c>
      <c r="P39" s="3" t="str">
        <f t="shared" si="27"/>
        <v>-</v>
      </c>
      <c r="Q39" s="44"/>
      <c r="R39" s="3" t="str">
        <f t="shared" si="28"/>
        <v>-</v>
      </c>
      <c r="S39" s="3" t="str">
        <f t="shared" si="29"/>
        <v>-</v>
      </c>
      <c r="T39" s="17" t="str">
        <f t="shared" si="30"/>
        <v>-</v>
      </c>
      <c r="U39" s="20" t="str">
        <f t="shared" si="31"/>
        <v>-</v>
      </c>
      <c r="V39" s="3" t="str">
        <f t="shared" si="32"/>
        <v>-</v>
      </c>
      <c r="W39" s="3" t="str">
        <f t="shared" si="33"/>
        <v>-</v>
      </c>
      <c r="Y39" s="3" t="str">
        <f t="shared" si="21"/>
        <v>-</v>
      </c>
      <c r="Z39" s="17" t="str">
        <f t="shared" si="22"/>
        <v>-</v>
      </c>
      <c r="AA39" s="20" t="str">
        <f t="shared" si="23"/>
        <v>-</v>
      </c>
      <c r="AB39" s="3" t="str">
        <f t="shared" si="24"/>
        <v>-</v>
      </c>
    </row>
    <row r="40" spans="1:28" ht="12.75" customHeight="1" x14ac:dyDescent="0.2">
      <c r="A40" s="28" t="s">
        <v>37</v>
      </c>
      <c r="B40" s="258" t="s">
        <v>304</v>
      </c>
      <c r="C40" s="113"/>
      <c r="D40" s="23"/>
      <c r="E40" s="113"/>
      <c r="F40" s="116"/>
      <c r="G40" s="30">
        <f t="shared" si="18"/>
        <v>0</v>
      </c>
      <c r="H40" s="30">
        <f t="shared" si="19"/>
        <v>0</v>
      </c>
      <c r="I40" s="97" t="str">
        <f t="shared" si="20"/>
        <v/>
      </c>
      <c r="J40" s="115"/>
      <c r="K40" s="115"/>
      <c r="L40" s="3" t="str">
        <f t="shared" si="25"/>
        <v>-</v>
      </c>
      <c r="M40" s="97" t="str">
        <f t="shared" si="26"/>
        <v/>
      </c>
      <c r="N40" s="115" t="s">
        <v>112</v>
      </c>
      <c r="O40" s="115" t="s">
        <v>112</v>
      </c>
      <c r="P40" s="3" t="str">
        <f t="shared" si="27"/>
        <v>-</v>
      </c>
      <c r="Q40" s="44"/>
      <c r="R40" s="3" t="str">
        <f t="shared" si="28"/>
        <v>-</v>
      </c>
      <c r="S40" s="3" t="str">
        <f t="shared" si="29"/>
        <v>-</v>
      </c>
      <c r="T40" s="17" t="str">
        <f t="shared" si="30"/>
        <v>-</v>
      </c>
      <c r="U40" s="20" t="str">
        <f t="shared" si="31"/>
        <v>-</v>
      </c>
      <c r="V40" s="3" t="str">
        <f t="shared" si="32"/>
        <v>-</v>
      </c>
      <c r="W40" s="3" t="str">
        <f t="shared" si="33"/>
        <v>-</v>
      </c>
      <c r="Y40" s="3" t="str">
        <f t="shared" si="21"/>
        <v>-</v>
      </c>
      <c r="Z40" s="17" t="str">
        <f t="shared" si="22"/>
        <v>-</v>
      </c>
      <c r="AA40" s="20" t="str">
        <f t="shared" si="23"/>
        <v>-</v>
      </c>
      <c r="AB40" s="3" t="str">
        <f t="shared" si="24"/>
        <v>-</v>
      </c>
    </row>
    <row r="41" spans="1:28" ht="12.75" customHeight="1" x14ac:dyDescent="0.2">
      <c r="A41" s="28" t="s">
        <v>38</v>
      </c>
      <c r="B41" s="46" t="s">
        <v>305</v>
      </c>
      <c r="C41" s="113"/>
      <c r="D41" s="23"/>
      <c r="E41" s="113"/>
      <c r="F41" s="116"/>
      <c r="G41" s="30">
        <f t="shared" si="18"/>
        <v>0</v>
      </c>
      <c r="H41" s="30">
        <f t="shared" si="19"/>
        <v>0</v>
      </c>
      <c r="I41" s="97" t="str">
        <f t="shared" si="20"/>
        <v/>
      </c>
      <c r="J41" s="115"/>
      <c r="K41" s="115"/>
      <c r="L41" s="3" t="str">
        <f t="shared" si="25"/>
        <v>-</v>
      </c>
      <c r="M41" s="97" t="str">
        <f t="shared" si="26"/>
        <v/>
      </c>
      <c r="N41" s="115" t="s">
        <v>112</v>
      </c>
      <c r="O41" s="115" t="s">
        <v>112</v>
      </c>
      <c r="P41" s="3" t="str">
        <f t="shared" si="27"/>
        <v>-</v>
      </c>
      <c r="Q41" s="44"/>
      <c r="R41" s="3" t="str">
        <f t="shared" si="28"/>
        <v>-</v>
      </c>
      <c r="S41" s="3" t="str">
        <f t="shared" si="29"/>
        <v>-</v>
      </c>
      <c r="T41" s="17" t="str">
        <f t="shared" si="30"/>
        <v>-</v>
      </c>
      <c r="U41" s="20" t="str">
        <f t="shared" si="31"/>
        <v>-</v>
      </c>
      <c r="V41" s="3" t="str">
        <f t="shared" si="32"/>
        <v>-</v>
      </c>
      <c r="W41" s="3" t="str">
        <f t="shared" si="33"/>
        <v>-</v>
      </c>
      <c r="Y41" s="3" t="str">
        <f t="shared" si="21"/>
        <v>-</v>
      </c>
      <c r="Z41" s="17" t="str">
        <f t="shared" si="22"/>
        <v>-</v>
      </c>
      <c r="AA41" s="20" t="str">
        <f t="shared" si="23"/>
        <v>-</v>
      </c>
      <c r="AB41" s="3" t="str">
        <f t="shared" si="24"/>
        <v>-</v>
      </c>
    </row>
    <row r="42" spans="1:28" ht="12.75" customHeight="1" x14ac:dyDescent="0.2">
      <c r="A42" s="28" t="s">
        <v>3</v>
      </c>
      <c r="B42" s="258" t="s">
        <v>306</v>
      </c>
      <c r="C42" s="113"/>
      <c r="D42" s="23"/>
      <c r="E42" s="113"/>
      <c r="F42" s="116"/>
      <c r="G42" s="30">
        <f>E42+F42</f>
        <v>0</v>
      </c>
      <c r="H42" s="30">
        <f t="shared" si="19"/>
        <v>0</v>
      </c>
      <c r="I42" s="97" t="str">
        <f t="shared" si="20"/>
        <v/>
      </c>
      <c r="J42" s="115"/>
      <c r="K42" s="115"/>
      <c r="L42" s="3" t="str">
        <f t="shared" si="25"/>
        <v>-</v>
      </c>
      <c r="M42" s="97" t="str">
        <f t="shared" si="26"/>
        <v/>
      </c>
      <c r="N42" s="115" t="s">
        <v>112</v>
      </c>
      <c r="O42" s="115" t="s">
        <v>112</v>
      </c>
      <c r="P42" s="3" t="str">
        <f t="shared" si="27"/>
        <v>-</v>
      </c>
      <c r="Q42" s="44"/>
      <c r="R42" s="3" t="str">
        <f t="shared" si="28"/>
        <v>-</v>
      </c>
      <c r="S42" s="3" t="str">
        <f t="shared" si="29"/>
        <v>-</v>
      </c>
      <c r="T42" s="17" t="str">
        <f t="shared" si="30"/>
        <v>-</v>
      </c>
      <c r="U42" s="20" t="str">
        <f t="shared" si="31"/>
        <v>-</v>
      </c>
      <c r="V42" s="3" t="str">
        <f t="shared" si="32"/>
        <v>-</v>
      </c>
      <c r="W42" s="3" t="str">
        <f t="shared" si="33"/>
        <v>-</v>
      </c>
      <c r="Y42" s="3" t="str">
        <f t="shared" si="21"/>
        <v>-</v>
      </c>
      <c r="Z42" s="17" t="str">
        <f t="shared" si="22"/>
        <v>-</v>
      </c>
      <c r="AA42" s="20" t="str">
        <f t="shared" si="23"/>
        <v>-</v>
      </c>
      <c r="AB42" s="3" t="str">
        <f t="shared" si="24"/>
        <v>-</v>
      </c>
    </row>
    <row r="43" spans="1:28" ht="12.75" customHeight="1" x14ac:dyDescent="0.2">
      <c r="A43" s="28" t="s">
        <v>188</v>
      </c>
      <c r="B43" s="259" t="s">
        <v>307</v>
      </c>
      <c r="C43" s="113"/>
      <c r="D43" s="23"/>
      <c r="E43" s="113"/>
      <c r="F43" s="116"/>
      <c r="G43" s="30">
        <f>E43+F43</f>
        <v>0</v>
      </c>
      <c r="H43" s="30">
        <f t="shared" si="19"/>
        <v>0</v>
      </c>
      <c r="I43" s="97" t="str">
        <f t="shared" si="20"/>
        <v/>
      </c>
      <c r="J43" s="115"/>
      <c r="K43" s="115"/>
      <c r="L43" s="3" t="str">
        <f t="shared" si="25"/>
        <v>-</v>
      </c>
      <c r="M43" s="97" t="str">
        <f t="shared" si="26"/>
        <v/>
      </c>
      <c r="N43" s="115" t="s">
        <v>112</v>
      </c>
      <c r="O43" s="115" t="s">
        <v>112</v>
      </c>
      <c r="P43" s="3" t="str">
        <f t="shared" si="27"/>
        <v>-</v>
      </c>
      <c r="Q43" s="44"/>
      <c r="R43" s="3" t="str">
        <f t="shared" si="28"/>
        <v>-</v>
      </c>
      <c r="S43" s="3" t="str">
        <f t="shared" si="29"/>
        <v>-</v>
      </c>
      <c r="T43" s="17" t="str">
        <f t="shared" si="30"/>
        <v>-</v>
      </c>
      <c r="U43" s="20" t="str">
        <f t="shared" si="31"/>
        <v>-</v>
      </c>
      <c r="V43" s="3" t="str">
        <f t="shared" si="32"/>
        <v>-</v>
      </c>
      <c r="W43" s="3" t="str">
        <f t="shared" si="33"/>
        <v>-</v>
      </c>
      <c r="Y43" s="3" t="str">
        <f t="shared" si="21"/>
        <v>-</v>
      </c>
      <c r="Z43" s="17" t="str">
        <f t="shared" si="22"/>
        <v>-</v>
      </c>
      <c r="AA43" s="20" t="str">
        <f t="shared" si="23"/>
        <v>-</v>
      </c>
      <c r="AB43" s="3" t="str">
        <f t="shared" si="24"/>
        <v>-</v>
      </c>
    </row>
    <row r="44" spans="1:28" ht="12.75" x14ac:dyDescent="0.2">
      <c r="A44" s="28" t="s">
        <v>39</v>
      </c>
      <c r="B44" s="46" t="s">
        <v>192</v>
      </c>
      <c r="C44" s="113"/>
      <c r="D44" s="23"/>
      <c r="E44" s="113"/>
      <c r="F44" s="116"/>
      <c r="G44" s="30">
        <f t="shared" si="18"/>
        <v>0</v>
      </c>
      <c r="H44" s="30">
        <f t="shared" si="19"/>
        <v>0</v>
      </c>
      <c r="I44" s="97" t="str">
        <f t="shared" si="20"/>
        <v/>
      </c>
      <c r="J44" s="115"/>
      <c r="K44" s="115"/>
      <c r="L44" s="3" t="str">
        <f t="shared" si="25"/>
        <v>-</v>
      </c>
      <c r="M44" s="97" t="str">
        <f t="shared" si="26"/>
        <v/>
      </c>
      <c r="N44" s="115" t="s">
        <v>112</v>
      </c>
      <c r="O44" s="115" t="s">
        <v>112</v>
      </c>
      <c r="P44" s="3" t="str">
        <f t="shared" si="27"/>
        <v>-</v>
      </c>
      <c r="Q44" s="44"/>
      <c r="R44" s="3" t="str">
        <f t="shared" si="28"/>
        <v>-</v>
      </c>
      <c r="S44" s="3" t="str">
        <f t="shared" si="29"/>
        <v>-</v>
      </c>
      <c r="T44" s="17" t="str">
        <f t="shared" si="30"/>
        <v>-</v>
      </c>
      <c r="U44" s="20" t="str">
        <f t="shared" si="31"/>
        <v>-</v>
      </c>
      <c r="V44" s="3" t="str">
        <f t="shared" si="32"/>
        <v>-</v>
      </c>
      <c r="W44" s="3" t="str">
        <f t="shared" si="33"/>
        <v>-</v>
      </c>
      <c r="Y44" s="3" t="str">
        <f t="shared" si="21"/>
        <v>-</v>
      </c>
      <c r="Z44" s="17" t="str">
        <f t="shared" si="22"/>
        <v>-</v>
      </c>
      <c r="AA44" s="20" t="str">
        <f t="shared" si="23"/>
        <v>-</v>
      </c>
      <c r="AB44" s="3" t="str">
        <f t="shared" si="24"/>
        <v>-</v>
      </c>
    </row>
    <row r="45" spans="1:28" ht="12.75" x14ac:dyDescent="0.2">
      <c r="A45" s="28"/>
      <c r="B45" s="46"/>
      <c r="C45" s="113"/>
      <c r="D45" s="23"/>
      <c r="E45" s="113"/>
      <c r="F45" s="116"/>
      <c r="G45" s="30">
        <f t="shared" si="18"/>
        <v>0</v>
      </c>
      <c r="H45" s="30">
        <f t="shared" si="19"/>
        <v>0</v>
      </c>
      <c r="I45" s="97" t="str">
        <f t="shared" si="20"/>
        <v/>
      </c>
      <c r="J45" s="115"/>
      <c r="K45" s="115"/>
      <c r="L45" s="3" t="str">
        <f t="shared" si="25"/>
        <v>-</v>
      </c>
      <c r="M45" s="97" t="str">
        <f t="shared" si="26"/>
        <v/>
      </c>
      <c r="N45" s="115" t="s">
        <v>112</v>
      </c>
      <c r="O45" s="115" t="s">
        <v>112</v>
      </c>
      <c r="P45" s="3" t="str">
        <f t="shared" si="27"/>
        <v>-</v>
      </c>
      <c r="Q45" s="44"/>
      <c r="R45" s="3" t="str">
        <f t="shared" si="28"/>
        <v>-</v>
      </c>
      <c r="S45" s="3" t="str">
        <f t="shared" si="29"/>
        <v>-</v>
      </c>
      <c r="T45" s="17" t="str">
        <f t="shared" si="30"/>
        <v>-</v>
      </c>
      <c r="U45" s="20" t="str">
        <f t="shared" si="31"/>
        <v>-</v>
      </c>
      <c r="V45" s="3" t="str">
        <f t="shared" si="32"/>
        <v>-</v>
      </c>
      <c r="W45" s="3" t="str">
        <f t="shared" si="33"/>
        <v>-</v>
      </c>
      <c r="Y45" s="3" t="str">
        <f t="shared" si="21"/>
        <v>-</v>
      </c>
      <c r="Z45" s="17" t="str">
        <f t="shared" si="22"/>
        <v>-</v>
      </c>
      <c r="AA45" s="20" t="str">
        <f t="shared" si="23"/>
        <v>-</v>
      </c>
      <c r="AB45" s="3" t="str">
        <f t="shared" si="24"/>
        <v>-</v>
      </c>
    </row>
    <row r="46" spans="1:28" s="22" customFormat="1" ht="12.75" x14ac:dyDescent="0.2">
      <c r="A46" s="26">
        <v>4</v>
      </c>
      <c r="B46" s="47" t="s">
        <v>189</v>
      </c>
      <c r="C46" s="32">
        <f>ROUND(SUM(C36:C45),0)</f>
        <v>0</v>
      </c>
      <c r="D46" s="45"/>
      <c r="E46" s="32">
        <f>ROUND(SUM(E36:E45),0)</f>
        <v>0</v>
      </c>
      <c r="F46" s="48">
        <f>ROUND(SUM(F36:F45),0)</f>
        <v>0</v>
      </c>
      <c r="G46" s="32">
        <f>ROUND(SUM(G36:G45),0)</f>
        <v>0</v>
      </c>
      <c r="H46" s="32">
        <f>SUM(H36:H45)</f>
        <v>0</v>
      </c>
      <c r="I46" s="97"/>
      <c r="J46" s="27"/>
      <c r="K46" s="27"/>
      <c r="L46" s="27"/>
      <c r="M46" s="97"/>
      <c r="N46" s="27"/>
      <c r="O46" s="27"/>
      <c r="P46" s="27"/>
      <c r="Q46" s="27"/>
      <c r="R46" s="4">
        <f t="shared" ref="R46:W46" si="34">ROUND(SUM(R36:R45),0)</f>
        <v>0</v>
      </c>
      <c r="S46" s="4">
        <f t="shared" si="34"/>
        <v>0</v>
      </c>
      <c r="T46" s="18">
        <f t="shared" si="34"/>
        <v>0</v>
      </c>
      <c r="U46" s="21">
        <f t="shared" si="34"/>
        <v>0</v>
      </c>
      <c r="V46" s="4">
        <f t="shared" si="34"/>
        <v>0</v>
      </c>
      <c r="W46" s="4">
        <f t="shared" si="34"/>
        <v>0</v>
      </c>
      <c r="Y46" s="4">
        <f>ROUND(SUM(Y36:Y45),0)</f>
        <v>0</v>
      </c>
      <c r="Z46" s="18">
        <f>ROUND(SUM(Z36:Z45),0)</f>
        <v>0</v>
      </c>
      <c r="AA46" s="21">
        <f>ROUND(SUM(AA36:AA45),0)</f>
        <v>0</v>
      </c>
      <c r="AB46" s="4">
        <f>ROUND(SUM(AB36:AB45),0)</f>
        <v>0</v>
      </c>
    </row>
    <row r="47" spans="1:28" ht="12.75" x14ac:dyDescent="0.2">
      <c r="B47" s="1"/>
      <c r="C47" s="23"/>
      <c r="D47" s="23"/>
      <c r="E47" s="23"/>
      <c r="F47" s="33"/>
      <c r="G47" s="24"/>
      <c r="H47" s="24"/>
      <c r="I47" s="97"/>
      <c r="J47" s="27"/>
      <c r="K47" s="27"/>
      <c r="L47" s="27"/>
      <c r="M47" s="97"/>
      <c r="N47" s="27"/>
      <c r="O47" s="27"/>
      <c r="P47" s="27"/>
      <c r="Q47" s="8"/>
      <c r="R47" s="8"/>
      <c r="S47" s="8"/>
      <c r="T47" s="8"/>
      <c r="Y47" s="11"/>
      <c r="Z47" s="11"/>
      <c r="AA47" s="11"/>
      <c r="AB47" s="11"/>
    </row>
    <row r="48" spans="1:28" s="22" customFormat="1" ht="12.75" x14ac:dyDescent="0.2">
      <c r="A48" s="26">
        <v>5</v>
      </c>
      <c r="B48" s="411" t="s">
        <v>94</v>
      </c>
      <c r="C48" s="412"/>
      <c r="D48" s="412"/>
      <c r="E48" s="412"/>
      <c r="F48" s="412"/>
      <c r="G48" s="412"/>
      <c r="H48" s="413"/>
      <c r="I48" s="97"/>
      <c r="J48" s="27"/>
      <c r="K48" s="27"/>
      <c r="L48" s="27"/>
      <c r="M48" s="97"/>
      <c r="N48" s="27"/>
      <c r="O48" s="27"/>
      <c r="P48" s="27"/>
      <c r="R48" s="2" t="s">
        <v>105</v>
      </c>
      <c r="S48" s="2" t="s">
        <v>106</v>
      </c>
      <c r="T48" s="16" t="s">
        <v>107</v>
      </c>
      <c r="U48" s="19" t="s">
        <v>105</v>
      </c>
      <c r="V48" s="2" t="s">
        <v>106</v>
      </c>
      <c r="W48" s="2" t="s">
        <v>107</v>
      </c>
      <c r="Y48" s="2" t="s">
        <v>112</v>
      </c>
      <c r="Z48" s="16" t="s">
        <v>113</v>
      </c>
      <c r="AA48" s="19" t="s">
        <v>112</v>
      </c>
      <c r="AB48" s="2" t="s">
        <v>113</v>
      </c>
    </row>
    <row r="49" spans="1:28" ht="12.75" x14ac:dyDescent="0.2">
      <c r="A49" s="28" t="s">
        <v>40</v>
      </c>
      <c r="B49" s="258" t="s">
        <v>379</v>
      </c>
      <c r="C49" s="113"/>
      <c r="D49" s="23"/>
      <c r="E49" s="114"/>
      <c r="F49" s="116"/>
      <c r="G49" s="30">
        <f t="shared" ref="G49:G57" si="35">E49+F49</f>
        <v>0</v>
      </c>
      <c r="H49" s="30">
        <f t="shared" ref="H49:H58" si="36">C49-G49</f>
        <v>0</v>
      </c>
      <c r="I49" s="97" t="str">
        <f t="shared" ref="I49:I58" si="37">IF(AND($C49="",$E49="",$F49=""),"",IF(AND(OR($C49&lt;&gt;"",$G49&lt;&gt;""),OR(J49="",K49="")),"Sélectionnez! -&gt;",""))</f>
        <v/>
      </c>
      <c r="J49" s="115"/>
      <c r="K49" s="115"/>
      <c r="L49" s="3" t="str">
        <f t="shared" ref="L49:L58" si="38">IF(J49=K49,"-", "Changement de répartition")</f>
        <v>-</v>
      </c>
      <c r="M49" s="97" t="str">
        <f t="shared" ref="M49:M58" si="39">IF(AND($C49="",$E49="",$F49=""),"",IF(AND(OR($C49&lt;&gt;"",$G49&lt;&gt;""),OR(N49="",O49="")),"Sélectionnez! -&gt;",""))</f>
        <v/>
      </c>
      <c r="N49" s="115" t="s">
        <v>112</v>
      </c>
      <c r="O49" s="115" t="s">
        <v>112</v>
      </c>
      <c r="P49" s="3" t="str">
        <f t="shared" ref="P49:P58" si="40">IF(N49=O49,"-","Changement d'origine")</f>
        <v>-</v>
      </c>
      <c r="Q49" s="44"/>
      <c r="R49" s="3" t="str">
        <f t="shared" ref="R49:R58" si="41">IF(J49="Interne",C49,"-")</f>
        <v>-</v>
      </c>
      <c r="S49" s="3" t="str">
        <f t="shared" ref="S49:S58" si="42">IF(J49="Apparenté",C49,"-")</f>
        <v>-</v>
      </c>
      <c r="T49" s="17" t="str">
        <f t="shared" ref="T49:T58" si="43">IF(J49="Externe",C49,"-")</f>
        <v>-</v>
      </c>
      <c r="U49" s="20" t="str">
        <f t="shared" ref="U49:U58" si="44">IF(K49="Interne",G49,"-")</f>
        <v>-</v>
      </c>
      <c r="V49" s="3" t="str">
        <f t="shared" ref="V49:V58" si="45">IF(K49="Apparenté",G49,"-")</f>
        <v>-</v>
      </c>
      <c r="W49" s="3" t="str">
        <f t="shared" ref="W49:W58" si="46">IF(K49="Externe",G49,"-")</f>
        <v>-</v>
      </c>
      <c r="Y49" s="3" t="str">
        <f t="shared" ref="Y49:Y58" si="47">IF($N49="Canadien",IF($C49="","-",$C49),"-")</f>
        <v>-</v>
      </c>
      <c r="Z49" s="17" t="str">
        <f t="shared" ref="Z49:Z58" si="48">IF($N49="Non-Canadien",IF($C49="","-",$C49),"-")</f>
        <v>-</v>
      </c>
      <c r="AA49" s="20" t="str">
        <f t="shared" ref="AA49:AA58" si="49">IF($O49="Canadien",IF($G49=0,"-",$G49),"-")</f>
        <v>-</v>
      </c>
      <c r="AB49" s="3" t="str">
        <f t="shared" ref="AB49:AB58" si="50">IF($O49="Non-Canadien",IF($G49=0,"-",$G49),"-")</f>
        <v>-</v>
      </c>
    </row>
    <row r="50" spans="1:28" ht="12.75" x14ac:dyDescent="0.2">
      <c r="A50" s="28" t="s">
        <v>41</v>
      </c>
      <c r="B50" s="46" t="s">
        <v>310</v>
      </c>
      <c r="C50" s="113"/>
      <c r="D50" s="23"/>
      <c r="E50" s="114"/>
      <c r="F50" s="116"/>
      <c r="G50" s="30">
        <f t="shared" si="35"/>
        <v>0</v>
      </c>
      <c r="H50" s="30">
        <f t="shared" si="36"/>
        <v>0</v>
      </c>
      <c r="I50" s="97" t="str">
        <f t="shared" si="37"/>
        <v/>
      </c>
      <c r="J50" s="115"/>
      <c r="K50" s="115"/>
      <c r="L50" s="3" t="str">
        <f t="shared" si="38"/>
        <v>-</v>
      </c>
      <c r="M50" s="97" t="str">
        <f t="shared" si="39"/>
        <v/>
      </c>
      <c r="N50" s="115" t="s">
        <v>112</v>
      </c>
      <c r="O50" s="115" t="s">
        <v>112</v>
      </c>
      <c r="P50" s="3" t="str">
        <f t="shared" si="40"/>
        <v>-</v>
      </c>
      <c r="Q50" s="44"/>
      <c r="R50" s="3" t="str">
        <f t="shared" si="41"/>
        <v>-</v>
      </c>
      <c r="S50" s="3" t="str">
        <f t="shared" si="42"/>
        <v>-</v>
      </c>
      <c r="T50" s="17" t="str">
        <f t="shared" si="43"/>
        <v>-</v>
      </c>
      <c r="U50" s="20" t="str">
        <f t="shared" si="44"/>
        <v>-</v>
      </c>
      <c r="V50" s="3" t="str">
        <f t="shared" si="45"/>
        <v>-</v>
      </c>
      <c r="W50" s="3" t="str">
        <f t="shared" si="46"/>
        <v>-</v>
      </c>
      <c r="Y50" s="3" t="str">
        <f t="shared" si="47"/>
        <v>-</v>
      </c>
      <c r="Z50" s="17" t="str">
        <f t="shared" si="48"/>
        <v>-</v>
      </c>
      <c r="AA50" s="20" t="str">
        <f t="shared" si="49"/>
        <v>-</v>
      </c>
      <c r="AB50" s="3" t="str">
        <f t="shared" si="50"/>
        <v>-</v>
      </c>
    </row>
    <row r="51" spans="1:28" ht="12.75" x14ac:dyDescent="0.2">
      <c r="A51" s="28" t="s">
        <v>42</v>
      </c>
      <c r="B51" s="46" t="s">
        <v>308</v>
      </c>
      <c r="C51" s="113"/>
      <c r="D51" s="23"/>
      <c r="E51" s="114"/>
      <c r="F51" s="116"/>
      <c r="G51" s="30">
        <f t="shared" si="35"/>
        <v>0</v>
      </c>
      <c r="H51" s="30">
        <f t="shared" si="36"/>
        <v>0</v>
      </c>
      <c r="I51" s="97" t="str">
        <f t="shared" si="37"/>
        <v/>
      </c>
      <c r="J51" s="115"/>
      <c r="K51" s="115"/>
      <c r="L51" s="3" t="str">
        <f t="shared" si="38"/>
        <v>-</v>
      </c>
      <c r="M51" s="97" t="str">
        <f t="shared" si="39"/>
        <v/>
      </c>
      <c r="N51" s="115" t="s">
        <v>112</v>
      </c>
      <c r="O51" s="115" t="s">
        <v>112</v>
      </c>
      <c r="P51" s="3" t="str">
        <f t="shared" si="40"/>
        <v>-</v>
      </c>
      <c r="Q51" s="44"/>
      <c r="R51" s="3" t="str">
        <f t="shared" si="41"/>
        <v>-</v>
      </c>
      <c r="S51" s="3" t="str">
        <f t="shared" si="42"/>
        <v>-</v>
      </c>
      <c r="T51" s="17" t="str">
        <f t="shared" si="43"/>
        <v>-</v>
      </c>
      <c r="U51" s="20" t="str">
        <f t="shared" si="44"/>
        <v>-</v>
      </c>
      <c r="V51" s="3" t="str">
        <f t="shared" si="45"/>
        <v>-</v>
      </c>
      <c r="W51" s="3" t="str">
        <f t="shared" si="46"/>
        <v>-</v>
      </c>
      <c r="Y51" s="3" t="str">
        <f t="shared" si="47"/>
        <v>-</v>
      </c>
      <c r="Z51" s="17" t="str">
        <f t="shared" si="48"/>
        <v>-</v>
      </c>
      <c r="AA51" s="20" t="str">
        <f t="shared" si="49"/>
        <v>-</v>
      </c>
      <c r="AB51" s="3" t="str">
        <f t="shared" si="50"/>
        <v>-</v>
      </c>
    </row>
    <row r="52" spans="1:28" ht="12.75" x14ac:dyDescent="0.2">
      <c r="A52" s="28" t="s">
        <v>43</v>
      </c>
      <c r="B52" s="46" t="s">
        <v>309</v>
      </c>
      <c r="C52" s="113"/>
      <c r="D52" s="23"/>
      <c r="E52" s="114"/>
      <c r="F52" s="116"/>
      <c r="G52" s="30">
        <f t="shared" si="35"/>
        <v>0</v>
      </c>
      <c r="H52" s="30">
        <f t="shared" si="36"/>
        <v>0</v>
      </c>
      <c r="I52" s="97" t="str">
        <f t="shared" si="37"/>
        <v/>
      </c>
      <c r="J52" s="115"/>
      <c r="K52" s="115"/>
      <c r="L52" s="3" t="str">
        <f t="shared" si="38"/>
        <v>-</v>
      </c>
      <c r="M52" s="97" t="str">
        <f t="shared" si="39"/>
        <v/>
      </c>
      <c r="N52" s="115" t="s">
        <v>112</v>
      </c>
      <c r="O52" s="115" t="s">
        <v>112</v>
      </c>
      <c r="P52" s="3" t="str">
        <f t="shared" si="40"/>
        <v>-</v>
      </c>
      <c r="Q52" s="44"/>
      <c r="R52" s="3" t="str">
        <f t="shared" si="41"/>
        <v>-</v>
      </c>
      <c r="S52" s="3" t="str">
        <f t="shared" si="42"/>
        <v>-</v>
      </c>
      <c r="T52" s="17" t="str">
        <f t="shared" si="43"/>
        <v>-</v>
      </c>
      <c r="U52" s="20" t="str">
        <f t="shared" si="44"/>
        <v>-</v>
      </c>
      <c r="V52" s="3" t="str">
        <f t="shared" si="45"/>
        <v>-</v>
      </c>
      <c r="W52" s="3" t="str">
        <f t="shared" si="46"/>
        <v>-</v>
      </c>
      <c r="Y52" s="3" t="str">
        <f t="shared" si="47"/>
        <v>-</v>
      </c>
      <c r="Z52" s="17" t="str">
        <f t="shared" si="48"/>
        <v>-</v>
      </c>
      <c r="AA52" s="20" t="str">
        <f t="shared" si="49"/>
        <v>-</v>
      </c>
      <c r="AB52" s="3" t="str">
        <f t="shared" si="50"/>
        <v>-</v>
      </c>
    </row>
    <row r="53" spans="1:28" ht="12.75" customHeight="1" x14ac:dyDescent="0.2">
      <c r="A53" s="28" t="s">
        <v>190</v>
      </c>
      <c r="B53" s="46" t="s">
        <v>191</v>
      </c>
      <c r="C53" s="113"/>
      <c r="D53" s="23"/>
      <c r="E53" s="114"/>
      <c r="F53" s="116"/>
      <c r="G53" s="30">
        <f t="shared" si="35"/>
        <v>0</v>
      </c>
      <c r="H53" s="30">
        <f t="shared" si="36"/>
        <v>0</v>
      </c>
      <c r="I53" s="97" t="str">
        <f t="shared" si="37"/>
        <v/>
      </c>
      <c r="J53" s="115"/>
      <c r="K53" s="115"/>
      <c r="L53" s="3" t="str">
        <f t="shared" si="38"/>
        <v>-</v>
      </c>
      <c r="M53" s="97" t="str">
        <f t="shared" si="39"/>
        <v/>
      </c>
      <c r="N53" s="115" t="s">
        <v>112</v>
      </c>
      <c r="O53" s="115" t="s">
        <v>112</v>
      </c>
      <c r="P53" s="3" t="str">
        <f t="shared" si="40"/>
        <v>-</v>
      </c>
      <c r="Q53" s="44"/>
      <c r="R53" s="3" t="str">
        <f t="shared" si="41"/>
        <v>-</v>
      </c>
      <c r="S53" s="3" t="str">
        <f t="shared" si="42"/>
        <v>-</v>
      </c>
      <c r="T53" s="17" t="str">
        <f t="shared" si="43"/>
        <v>-</v>
      </c>
      <c r="U53" s="20" t="str">
        <f t="shared" si="44"/>
        <v>-</v>
      </c>
      <c r="V53" s="3" t="str">
        <f t="shared" si="45"/>
        <v>-</v>
      </c>
      <c r="W53" s="3" t="str">
        <f t="shared" si="46"/>
        <v>-</v>
      </c>
      <c r="Y53" s="3" t="str">
        <f t="shared" si="47"/>
        <v>-</v>
      </c>
      <c r="Z53" s="17" t="str">
        <f t="shared" si="48"/>
        <v>-</v>
      </c>
      <c r="AA53" s="20" t="str">
        <f t="shared" si="49"/>
        <v>-</v>
      </c>
      <c r="AB53" s="3" t="str">
        <f t="shared" si="50"/>
        <v>-</v>
      </c>
    </row>
    <row r="54" spans="1:28" ht="12.75" customHeight="1" x14ac:dyDescent="0.2">
      <c r="A54" s="28" t="s">
        <v>44</v>
      </c>
      <c r="B54" s="46" t="s">
        <v>311</v>
      </c>
      <c r="C54" s="113"/>
      <c r="D54" s="23"/>
      <c r="E54" s="114"/>
      <c r="F54" s="116"/>
      <c r="G54" s="30">
        <f t="shared" si="35"/>
        <v>0</v>
      </c>
      <c r="H54" s="30">
        <f t="shared" si="36"/>
        <v>0</v>
      </c>
      <c r="I54" s="97" t="str">
        <f t="shared" si="37"/>
        <v/>
      </c>
      <c r="J54" s="115"/>
      <c r="K54" s="115"/>
      <c r="L54" s="3" t="str">
        <f t="shared" si="38"/>
        <v>-</v>
      </c>
      <c r="M54" s="97" t="str">
        <f t="shared" si="39"/>
        <v/>
      </c>
      <c r="N54" s="115" t="s">
        <v>112</v>
      </c>
      <c r="O54" s="115" t="s">
        <v>112</v>
      </c>
      <c r="P54" s="3" t="str">
        <f t="shared" si="40"/>
        <v>-</v>
      </c>
      <c r="Q54" s="44"/>
      <c r="R54" s="3" t="str">
        <f t="shared" si="41"/>
        <v>-</v>
      </c>
      <c r="S54" s="3" t="str">
        <f t="shared" si="42"/>
        <v>-</v>
      </c>
      <c r="T54" s="17" t="str">
        <f t="shared" si="43"/>
        <v>-</v>
      </c>
      <c r="U54" s="20" t="str">
        <f t="shared" si="44"/>
        <v>-</v>
      </c>
      <c r="V54" s="3" t="str">
        <f t="shared" si="45"/>
        <v>-</v>
      </c>
      <c r="W54" s="3" t="str">
        <f t="shared" si="46"/>
        <v>-</v>
      </c>
      <c r="Y54" s="3" t="str">
        <f t="shared" si="47"/>
        <v>-</v>
      </c>
      <c r="Z54" s="17" t="str">
        <f t="shared" si="48"/>
        <v>-</v>
      </c>
      <c r="AA54" s="20" t="str">
        <f t="shared" si="49"/>
        <v>-</v>
      </c>
      <c r="AB54" s="3" t="str">
        <f t="shared" si="50"/>
        <v>-</v>
      </c>
    </row>
    <row r="55" spans="1:28" ht="12.75" customHeight="1" x14ac:dyDescent="0.2">
      <c r="A55" s="28" t="s">
        <v>45</v>
      </c>
      <c r="B55" s="46" t="s">
        <v>312</v>
      </c>
      <c r="C55" s="113"/>
      <c r="D55" s="23"/>
      <c r="E55" s="114"/>
      <c r="F55" s="116"/>
      <c r="G55" s="30">
        <f t="shared" si="35"/>
        <v>0</v>
      </c>
      <c r="H55" s="30">
        <f t="shared" si="36"/>
        <v>0</v>
      </c>
      <c r="I55" s="97" t="str">
        <f t="shared" si="37"/>
        <v/>
      </c>
      <c r="J55" s="115"/>
      <c r="K55" s="115"/>
      <c r="L55" s="3" t="str">
        <f t="shared" si="38"/>
        <v>-</v>
      </c>
      <c r="M55" s="97" t="str">
        <f t="shared" si="39"/>
        <v/>
      </c>
      <c r="N55" s="115" t="s">
        <v>112</v>
      </c>
      <c r="O55" s="115" t="s">
        <v>112</v>
      </c>
      <c r="P55" s="3" t="str">
        <f t="shared" si="40"/>
        <v>-</v>
      </c>
      <c r="Q55" s="44"/>
      <c r="R55" s="3" t="str">
        <f t="shared" si="41"/>
        <v>-</v>
      </c>
      <c r="S55" s="3" t="str">
        <f t="shared" si="42"/>
        <v>-</v>
      </c>
      <c r="T55" s="17" t="str">
        <f t="shared" si="43"/>
        <v>-</v>
      </c>
      <c r="U55" s="20" t="str">
        <f t="shared" si="44"/>
        <v>-</v>
      </c>
      <c r="V55" s="3" t="str">
        <f t="shared" si="45"/>
        <v>-</v>
      </c>
      <c r="W55" s="3" t="str">
        <f t="shared" si="46"/>
        <v>-</v>
      </c>
      <c r="Y55" s="3" t="str">
        <f t="shared" si="47"/>
        <v>-</v>
      </c>
      <c r="Z55" s="17" t="str">
        <f t="shared" si="48"/>
        <v>-</v>
      </c>
      <c r="AA55" s="20" t="str">
        <f t="shared" si="49"/>
        <v>-</v>
      </c>
      <c r="AB55" s="3" t="str">
        <f t="shared" si="50"/>
        <v>-</v>
      </c>
    </row>
    <row r="56" spans="1:28" ht="12.75" customHeight="1" x14ac:dyDescent="0.2">
      <c r="A56" s="28" t="s">
        <v>46</v>
      </c>
      <c r="B56" s="46" t="s">
        <v>315</v>
      </c>
      <c r="C56" s="113"/>
      <c r="D56" s="23"/>
      <c r="E56" s="114"/>
      <c r="F56" s="116"/>
      <c r="G56" s="30">
        <f t="shared" si="35"/>
        <v>0</v>
      </c>
      <c r="H56" s="30">
        <f t="shared" si="36"/>
        <v>0</v>
      </c>
      <c r="I56" s="97" t="str">
        <f t="shared" si="37"/>
        <v/>
      </c>
      <c r="J56" s="115"/>
      <c r="K56" s="115"/>
      <c r="L56" s="3" t="str">
        <f t="shared" si="38"/>
        <v>-</v>
      </c>
      <c r="M56" s="97" t="str">
        <f t="shared" si="39"/>
        <v/>
      </c>
      <c r="N56" s="115" t="s">
        <v>112</v>
      </c>
      <c r="O56" s="115" t="s">
        <v>112</v>
      </c>
      <c r="P56" s="3" t="str">
        <f t="shared" si="40"/>
        <v>-</v>
      </c>
      <c r="Q56" s="44"/>
      <c r="R56" s="3" t="str">
        <f t="shared" si="41"/>
        <v>-</v>
      </c>
      <c r="S56" s="3" t="str">
        <f t="shared" si="42"/>
        <v>-</v>
      </c>
      <c r="T56" s="17" t="str">
        <f t="shared" si="43"/>
        <v>-</v>
      </c>
      <c r="U56" s="20" t="str">
        <f t="shared" si="44"/>
        <v>-</v>
      </c>
      <c r="V56" s="3" t="str">
        <f t="shared" si="45"/>
        <v>-</v>
      </c>
      <c r="W56" s="3" t="str">
        <f t="shared" si="46"/>
        <v>-</v>
      </c>
      <c r="Y56" s="3" t="str">
        <f t="shared" si="47"/>
        <v>-</v>
      </c>
      <c r="Z56" s="17" t="str">
        <f t="shared" si="48"/>
        <v>-</v>
      </c>
      <c r="AA56" s="20" t="str">
        <f t="shared" si="49"/>
        <v>-</v>
      </c>
      <c r="AB56" s="3" t="str">
        <f t="shared" si="50"/>
        <v>-</v>
      </c>
    </row>
    <row r="57" spans="1:28" ht="12.75" x14ac:dyDescent="0.2">
      <c r="A57" s="28" t="s">
        <v>47</v>
      </c>
      <c r="B57" s="46" t="s">
        <v>192</v>
      </c>
      <c r="C57" s="113"/>
      <c r="D57" s="23"/>
      <c r="E57" s="114"/>
      <c r="F57" s="116"/>
      <c r="G57" s="30">
        <f t="shared" si="35"/>
        <v>0</v>
      </c>
      <c r="H57" s="30">
        <f t="shared" si="36"/>
        <v>0</v>
      </c>
      <c r="I57" s="97" t="str">
        <f t="shared" si="37"/>
        <v/>
      </c>
      <c r="J57" s="115"/>
      <c r="K57" s="115"/>
      <c r="L57" s="3" t="str">
        <f t="shared" si="38"/>
        <v>-</v>
      </c>
      <c r="M57" s="97" t="str">
        <f t="shared" si="39"/>
        <v/>
      </c>
      <c r="N57" s="115" t="s">
        <v>112</v>
      </c>
      <c r="O57" s="115" t="s">
        <v>112</v>
      </c>
      <c r="P57" s="3" t="str">
        <f t="shared" si="40"/>
        <v>-</v>
      </c>
      <c r="Q57" s="44"/>
      <c r="R57" s="3" t="str">
        <f t="shared" si="41"/>
        <v>-</v>
      </c>
      <c r="S57" s="3" t="str">
        <f t="shared" si="42"/>
        <v>-</v>
      </c>
      <c r="T57" s="17" t="str">
        <f t="shared" si="43"/>
        <v>-</v>
      </c>
      <c r="U57" s="20" t="str">
        <f t="shared" si="44"/>
        <v>-</v>
      </c>
      <c r="V57" s="3" t="str">
        <f t="shared" si="45"/>
        <v>-</v>
      </c>
      <c r="W57" s="3" t="str">
        <f t="shared" si="46"/>
        <v>-</v>
      </c>
      <c r="Y57" s="3" t="str">
        <f t="shared" si="47"/>
        <v>-</v>
      </c>
      <c r="Z57" s="17" t="str">
        <f t="shared" si="48"/>
        <v>-</v>
      </c>
      <c r="AA57" s="20" t="str">
        <f t="shared" si="49"/>
        <v>-</v>
      </c>
      <c r="AB57" s="3" t="str">
        <f t="shared" si="50"/>
        <v>-</v>
      </c>
    </row>
    <row r="58" spans="1:28" ht="12.75" x14ac:dyDescent="0.2">
      <c r="A58" s="28"/>
      <c r="B58" s="46"/>
      <c r="C58" s="113"/>
      <c r="D58" s="23"/>
      <c r="E58" s="114"/>
      <c r="F58" s="116"/>
      <c r="G58" s="30">
        <f>E58+F58</f>
        <v>0</v>
      </c>
      <c r="H58" s="30">
        <f t="shared" si="36"/>
        <v>0</v>
      </c>
      <c r="I58" s="97" t="str">
        <f t="shared" si="37"/>
        <v/>
      </c>
      <c r="J58" s="115"/>
      <c r="K58" s="115"/>
      <c r="L58" s="3" t="str">
        <f t="shared" si="38"/>
        <v>-</v>
      </c>
      <c r="M58" s="97" t="str">
        <f t="shared" si="39"/>
        <v/>
      </c>
      <c r="N58" s="115" t="s">
        <v>112</v>
      </c>
      <c r="O58" s="115" t="s">
        <v>112</v>
      </c>
      <c r="P58" s="3" t="str">
        <f t="shared" si="40"/>
        <v>-</v>
      </c>
      <c r="Q58" s="44"/>
      <c r="R58" s="3" t="str">
        <f t="shared" si="41"/>
        <v>-</v>
      </c>
      <c r="S58" s="3" t="str">
        <f t="shared" si="42"/>
        <v>-</v>
      </c>
      <c r="T58" s="17" t="str">
        <f t="shared" si="43"/>
        <v>-</v>
      </c>
      <c r="U58" s="20" t="str">
        <f t="shared" si="44"/>
        <v>-</v>
      </c>
      <c r="V58" s="3" t="str">
        <f t="shared" si="45"/>
        <v>-</v>
      </c>
      <c r="W58" s="3" t="str">
        <f t="shared" si="46"/>
        <v>-</v>
      </c>
      <c r="Y58" s="3" t="str">
        <f t="shared" si="47"/>
        <v>-</v>
      </c>
      <c r="Z58" s="17" t="str">
        <f t="shared" si="48"/>
        <v>-</v>
      </c>
      <c r="AA58" s="20" t="str">
        <f t="shared" si="49"/>
        <v>-</v>
      </c>
      <c r="AB58" s="3" t="str">
        <f t="shared" si="50"/>
        <v>-</v>
      </c>
    </row>
    <row r="59" spans="1:28" s="22" customFormat="1" ht="12.75" x14ac:dyDescent="0.2">
      <c r="A59" s="26">
        <v>5</v>
      </c>
      <c r="B59" s="47" t="s">
        <v>122</v>
      </c>
      <c r="C59" s="32">
        <f>ROUND(SUM(C49:C58),0)</f>
        <v>0</v>
      </c>
      <c r="D59" s="45"/>
      <c r="E59" s="32">
        <f>ROUND(SUM(E49:E58),0)</f>
        <v>0</v>
      </c>
      <c r="F59" s="48">
        <f>ROUND(SUM(F49:F58),0)</f>
        <v>0</v>
      </c>
      <c r="G59" s="32">
        <f>ROUND(SUM(G49:G58),0)</f>
        <v>0</v>
      </c>
      <c r="H59" s="32">
        <f>SUM(H49:H58)</f>
        <v>0</v>
      </c>
      <c r="I59" s="97"/>
      <c r="J59" s="27"/>
      <c r="K59" s="27"/>
      <c r="L59" s="27"/>
      <c r="M59" s="97"/>
      <c r="N59" s="27"/>
      <c r="O59" s="27"/>
      <c r="P59" s="27"/>
      <c r="R59" s="4">
        <f t="shared" ref="R59:W59" si="51">ROUND(SUM(R49:R58),0)</f>
        <v>0</v>
      </c>
      <c r="S59" s="4">
        <f t="shared" si="51"/>
        <v>0</v>
      </c>
      <c r="T59" s="18">
        <f t="shared" si="51"/>
        <v>0</v>
      </c>
      <c r="U59" s="21">
        <f t="shared" si="51"/>
        <v>0</v>
      </c>
      <c r="V59" s="4">
        <f t="shared" si="51"/>
        <v>0</v>
      </c>
      <c r="W59" s="4">
        <f t="shared" si="51"/>
        <v>0</v>
      </c>
      <c r="Y59" s="4">
        <f>ROUND(SUM(Y49:Y58),0)</f>
        <v>0</v>
      </c>
      <c r="Z59" s="18">
        <f>ROUND(SUM(Z49:Z58),0)</f>
        <v>0</v>
      </c>
      <c r="AA59" s="21">
        <f>ROUND(SUM(AA49:AA58),0)</f>
        <v>0</v>
      </c>
      <c r="AB59" s="4">
        <f>ROUND(SUM(AB49:AB58),0)</f>
        <v>0</v>
      </c>
    </row>
    <row r="60" spans="1:28" ht="12.75" x14ac:dyDescent="0.2">
      <c r="B60" s="1"/>
      <c r="C60" s="23"/>
      <c r="D60" s="23"/>
      <c r="E60" s="33"/>
      <c r="F60" s="33"/>
      <c r="G60" s="24"/>
      <c r="H60" s="24"/>
      <c r="I60" s="97"/>
      <c r="J60" s="27"/>
      <c r="K60" s="27"/>
      <c r="L60" s="27"/>
      <c r="M60" s="97"/>
      <c r="N60" s="27"/>
      <c r="O60" s="27"/>
      <c r="P60" s="27"/>
    </row>
    <row r="61" spans="1:28" s="22" customFormat="1" ht="12.75" x14ac:dyDescent="0.2">
      <c r="A61" s="26">
        <v>6</v>
      </c>
      <c r="B61" s="411" t="s">
        <v>95</v>
      </c>
      <c r="C61" s="412"/>
      <c r="D61" s="412"/>
      <c r="E61" s="412"/>
      <c r="F61" s="412"/>
      <c r="G61" s="412"/>
      <c r="H61" s="413"/>
      <c r="I61" s="97"/>
      <c r="J61" s="27"/>
      <c r="K61" s="27"/>
      <c r="L61" s="27"/>
      <c r="M61" s="97"/>
      <c r="N61" s="27"/>
      <c r="O61" s="27"/>
      <c r="P61" s="27"/>
      <c r="R61" s="2" t="s">
        <v>105</v>
      </c>
      <c r="S61" s="2" t="s">
        <v>106</v>
      </c>
      <c r="T61" s="16" t="s">
        <v>107</v>
      </c>
      <c r="U61" s="19" t="s">
        <v>105</v>
      </c>
      <c r="V61" s="2" t="s">
        <v>106</v>
      </c>
      <c r="W61" s="2" t="s">
        <v>107</v>
      </c>
      <c r="Y61" s="2" t="s">
        <v>112</v>
      </c>
      <c r="Z61" s="16" t="s">
        <v>113</v>
      </c>
      <c r="AA61" s="19" t="s">
        <v>112</v>
      </c>
      <c r="AB61" s="2" t="s">
        <v>113</v>
      </c>
    </row>
    <row r="62" spans="1:28" ht="12.75" x14ac:dyDescent="0.2">
      <c r="A62" s="28" t="s">
        <v>48</v>
      </c>
      <c r="B62" s="258" t="s">
        <v>313</v>
      </c>
      <c r="C62" s="113"/>
      <c r="D62" s="23"/>
      <c r="E62" s="114"/>
      <c r="F62" s="116"/>
      <c r="G62" s="30">
        <f t="shared" ref="G62:G69" si="52">E62+F62</f>
        <v>0</v>
      </c>
      <c r="H62" s="30">
        <f t="shared" ref="H62:H69" si="53">C62-G62</f>
        <v>0</v>
      </c>
      <c r="I62" s="97" t="str">
        <f t="shared" ref="I62:I69" si="54">IF(AND($C62="",$E62="",$F62=""),"",IF(AND(OR($C62&lt;&gt;"",$G62&lt;&gt;""),OR(J62="",K62="")),"Sélectionnez! -&gt;",""))</f>
        <v/>
      </c>
      <c r="J62" s="115"/>
      <c r="K62" s="115"/>
      <c r="L62" s="3" t="str">
        <f t="shared" ref="L62:L69" si="55">IF(J62=K62,"-", "Changement de répartition")</f>
        <v>-</v>
      </c>
      <c r="M62" s="97" t="str">
        <f t="shared" ref="M62:M69" si="56">IF(AND($C62="",$E62="",$F62=""),"",IF(AND(OR($C62&lt;&gt;"",$G62&lt;&gt;""),OR(N62="",O62="")),"Sélectionnez! -&gt;",""))</f>
        <v/>
      </c>
      <c r="N62" s="115" t="s">
        <v>112</v>
      </c>
      <c r="O62" s="115" t="s">
        <v>112</v>
      </c>
      <c r="P62" s="3" t="str">
        <f t="shared" ref="P62:P69" si="57">IF(N62=O62,"-","Changement d'origine")</f>
        <v>-</v>
      </c>
      <c r="Q62" s="44"/>
      <c r="R62" s="3" t="str">
        <f t="shared" ref="R62:R69" si="58">IF(J62="Interne",C62,"-")</f>
        <v>-</v>
      </c>
      <c r="S62" s="3" t="str">
        <f t="shared" ref="S62:S69" si="59">IF(J62="Apparenté",C62,"-")</f>
        <v>-</v>
      </c>
      <c r="T62" s="17" t="str">
        <f t="shared" ref="T62:T69" si="60">IF(J62="Externe",C62,"-")</f>
        <v>-</v>
      </c>
      <c r="U62" s="20" t="str">
        <f t="shared" ref="U62:U69" si="61">IF(K62="Interne",G62,"-")</f>
        <v>-</v>
      </c>
      <c r="V62" s="3" t="str">
        <f t="shared" ref="V62:V69" si="62">IF(K62="Apparenté",G62,"-")</f>
        <v>-</v>
      </c>
      <c r="W62" s="3" t="str">
        <f t="shared" ref="W62:W69" si="63">IF(K62="Externe",G62,"-")</f>
        <v>-</v>
      </c>
      <c r="Y62" s="3" t="str">
        <f t="shared" ref="Y62:Y69" si="64">IF($N62="Canadien",IF($C62="","-",$C62),"-")</f>
        <v>-</v>
      </c>
      <c r="Z62" s="17" t="str">
        <f t="shared" ref="Z62:Z69" si="65">IF($N62="Non-Canadien",IF($C62="","-",$C62),"-")</f>
        <v>-</v>
      </c>
      <c r="AA62" s="20" t="str">
        <f t="shared" ref="AA62:AA69" si="66">IF($O62="Canadien",IF($G62=0,"-",$G62),"-")</f>
        <v>-</v>
      </c>
      <c r="AB62" s="3" t="str">
        <f t="shared" ref="AB62:AB69" si="67">IF($O62="Non-Canadien",IF($G62=0,"-",$G62),"-")</f>
        <v>-</v>
      </c>
    </row>
    <row r="63" spans="1:28" ht="12.75" x14ac:dyDescent="0.2">
      <c r="A63" s="28" t="s">
        <v>49</v>
      </c>
      <c r="B63" s="46" t="s">
        <v>124</v>
      </c>
      <c r="C63" s="113"/>
      <c r="D63" s="23"/>
      <c r="E63" s="114"/>
      <c r="F63" s="116"/>
      <c r="G63" s="30">
        <f t="shared" si="52"/>
        <v>0</v>
      </c>
      <c r="H63" s="30">
        <f t="shared" si="53"/>
        <v>0</v>
      </c>
      <c r="I63" s="97" t="str">
        <f t="shared" si="54"/>
        <v/>
      </c>
      <c r="J63" s="115"/>
      <c r="K63" s="115"/>
      <c r="L63" s="3" t="str">
        <f t="shared" si="55"/>
        <v>-</v>
      </c>
      <c r="M63" s="97" t="str">
        <f t="shared" si="56"/>
        <v/>
      </c>
      <c r="N63" s="115" t="s">
        <v>112</v>
      </c>
      <c r="O63" s="115" t="s">
        <v>112</v>
      </c>
      <c r="P63" s="3" t="str">
        <f t="shared" si="57"/>
        <v>-</v>
      </c>
      <c r="Q63" s="44"/>
      <c r="R63" s="3" t="str">
        <f t="shared" si="58"/>
        <v>-</v>
      </c>
      <c r="S63" s="3" t="str">
        <f t="shared" si="59"/>
        <v>-</v>
      </c>
      <c r="T63" s="17" t="str">
        <f t="shared" si="60"/>
        <v>-</v>
      </c>
      <c r="U63" s="20" t="str">
        <f t="shared" si="61"/>
        <v>-</v>
      </c>
      <c r="V63" s="3" t="str">
        <f t="shared" si="62"/>
        <v>-</v>
      </c>
      <c r="W63" s="3" t="str">
        <f t="shared" si="63"/>
        <v>-</v>
      </c>
      <c r="Y63" s="3" t="str">
        <f t="shared" si="64"/>
        <v>-</v>
      </c>
      <c r="Z63" s="17" t="str">
        <f t="shared" si="65"/>
        <v>-</v>
      </c>
      <c r="AA63" s="20" t="str">
        <f t="shared" si="66"/>
        <v>-</v>
      </c>
      <c r="AB63" s="3" t="str">
        <f t="shared" si="67"/>
        <v>-</v>
      </c>
    </row>
    <row r="64" spans="1:28" ht="12.75" x14ac:dyDescent="0.2">
      <c r="A64" s="28" t="s">
        <v>50</v>
      </c>
      <c r="B64" s="46" t="s">
        <v>125</v>
      </c>
      <c r="C64" s="113"/>
      <c r="D64" s="23"/>
      <c r="E64" s="114"/>
      <c r="F64" s="116"/>
      <c r="G64" s="30">
        <f t="shared" si="52"/>
        <v>0</v>
      </c>
      <c r="H64" s="30">
        <f t="shared" si="53"/>
        <v>0</v>
      </c>
      <c r="I64" s="97" t="str">
        <f t="shared" si="54"/>
        <v/>
      </c>
      <c r="J64" s="115"/>
      <c r="K64" s="115"/>
      <c r="L64" s="3" t="str">
        <f t="shared" si="55"/>
        <v>-</v>
      </c>
      <c r="M64" s="97" t="str">
        <f t="shared" si="56"/>
        <v/>
      </c>
      <c r="N64" s="115" t="s">
        <v>112</v>
      </c>
      <c r="O64" s="115" t="s">
        <v>112</v>
      </c>
      <c r="P64" s="3" t="str">
        <f t="shared" si="57"/>
        <v>-</v>
      </c>
      <c r="Q64" s="44"/>
      <c r="R64" s="3" t="str">
        <f t="shared" si="58"/>
        <v>-</v>
      </c>
      <c r="S64" s="3" t="str">
        <f t="shared" si="59"/>
        <v>-</v>
      </c>
      <c r="T64" s="17" t="str">
        <f t="shared" si="60"/>
        <v>-</v>
      </c>
      <c r="U64" s="20" t="str">
        <f t="shared" si="61"/>
        <v>-</v>
      </c>
      <c r="V64" s="3" t="str">
        <f t="shared" si="62"/>
        <v>-</v>
      </c>
      <c r="W64" s="3" t="str">
        <f t="shared" si="63"/>
        <v>-</v>
      </c>
      <c r="Y64" s="3" t="str">
        <f t="shared" si="64"/>
        <v>-</v>
      </c>
      <c r="Z64" s="17" t="str">
        <f t="shared" si="65"/>
        <v>-</v>
      </c>
      <c r="AA64" s="20" t="str">
        <f t="shared" si="66"/>
        <v>-</v>
      </c>
      <c r="AB64" s="3" t="str">
        <f t="shared" si="67"/>
        <v>-</v>
      </c>
    </row>
    <row r="65" spans="1:28" ht="12.75" x14ac:dyDescent="0.2">
      <c r="A65" s="28" t="s">
        <v>51</v>
      </c>
      <c r="B65" s="46" t="s">
        <v>314</v>
      </c>
      <c r="C65" s="113"/>
      <c r="D65" s="23"/>
      <c r="E65" s="114"/>
      <c r="F65" s="116"/>
      <c r="G65" s="30">
        <f t="shared" si="52"/>
        <v>0</v>
      </c>
      <c r="H65" s="30">
        <f t="shared" si="53"/>
        <v>0</v>
      </c>
      <c r="I65" s="97" t="str">
        <f t="shared" si="54"/>
        <v/>
      </c>
      <c r="J65" s="115"/>
      <c r="K65" s="115"/>
      <c r="L65" s="3" t="str">
        <f t="shared" si="55"/>
        <v>-</v>
      </c>
      <c r="M65" s="97" t="str">
        <f t="shared" si="56"/>
        <v/>
      </c>
      <c r="N65" s="115" t="s">
        <v>112</v>
      </c>
      <c r="O65" s="115" t="s">
        <v>112</v>
      </c>
      <c r="P65" s="3" t="str">
        <f t="shared" si="57"/>
        <v>-</v>
      </c>
      <c r="Q65" s="44"/>
      <c r="R65" s="3" t="str">
        <f t="shared" si="58"/>
        <v>-</v>
      </c>
      <c r="S65" s="3" t="str">
        <f t="shared" si="59"/>
        <v>-</v>
      </c>
      <c r="T65" s="17" t="str">
        <f t="shared" si="60"/>
        <v>-</v>
      </c>
      <c r="U65" s="20" t="str">
        <f t="shared" si="61"/>
        <v>-</v>
      </c>
      <c r="V65" s="3" t="str">
        <f t="shared" si="62"/>
        <v>-</v>
      </c>
      <c r="W65" s="3" t="str">
        <f t="shared" si="63"/>
        <v>-</v>
      </c>
      <c r="Y65" s="3" t="str">
        <f t="shared" si="64"/>
        <v>-</v>
      </c>
      <c r="Z65" s="17" t="str">
        <f t="shared" si="65"/>
        <v>-</v>
      </c>
      <c r="AA65" s="20" t="str">
        <f t="shared" si="66"/>
        <v>-</v>
      </c>
      <c r="AB65" s="3" t="str">
        <f t="shared" si="67"/>
        <v>-</v>
      </c>
    </row>
    <row r="66" spans="1:28" ht="12.75" x14ac:dyDescent="0.2">
      <c r="A66" s="28" t="s">
        <v>193</v>
      </c>
      <c r="B66" s="46" t="s">
        <v>126</v>
      </c>
      <c r="C66" s="113"/>
      <c r="D66" s="23"/>
      <c r="E66" s="114"/>
      <c r="F66" s="116"/>
      <c r="G66" s="30">
        <f t="shared" si="52"/>
        <v>0</v>
      </c>
      <c r="H66" s="30">
        <f t="shared" si="53"/>
        <v>0</v>
      </c>
      <c r="I66" s="97" t="str">
        <f t="shared" si="54"/>
        <v/>
      </c>
      <c r="J66" s="115"/>
      <c r="K66" s="115"/>
      <c r="L66" s="3" t="str">
        <f t="shared" si="55"/>
        <v>-</v>
      </c>
      <c r="M66" s="97" t="str">
        <f t="shared" si="56"/>
        <v/>
      </c>
      <c r="N66" s="115" t="s">
        <v>112</v>
      </c>
      <c r="O66" s="115" t="s">
        <v>112</v>
      </c>
      <c r="P66" s="3" t="str">
        <f t="shared" si="57"/>
        <v>-</v>
      </c>
      <c r="Q66" s="44"/>
      <c r="R66" s="3" t="str">
        <f t="shared" si="58"/>
        <v>-</v>
      </c>
      <c r="S66" s="3" t="str">
        <f t="shared" si="59"/>
        <v>-</v>
      </c>
      <c r="T66" s="17" t="str">
        <f t="shared" si="60"/>
        <v>-</v>
      </c>
      <c r="U66" s="20" t="str">
        <f t="shared" si="61"/>
        <v>-</v>
      </c>
      <c r="V66" s="3" t="str">
        <f t="shared" si="62"/>
        <v>-</v>
      </c>
      <c r="W66" s="3" t="str">
        <f t="shared" si="63"/>
        <v>-</v>
      </c>
      <c r="Y66" s="3" t="str">
        <f t="shared" si="64"/>
        <v>-</v>
      </c>
      <c r="Z66" s="17" t="str">
        <f t="shared" si="65"/>
        <v>-</v>
      </c>
      <c r="AA66" s="20" t="str">
        <f t="shared" si="66"/>
        <v>-</v>
      </c>
      <c r="AB66" s="3" t="str">
        <f t="shared" si="67"/>
        <v>-</v>
      </c>
    </row>
    <row r="67" spans="1:28" ht="12.75" x14ac:dyDescent="0.2">
      <c r="A67" s="28">
        <v>6.3</v>
      </c>
      <c r="B67" s="46" t="s">
        <v>380</v>
      </c>
      <c r="C67" s="113"/>
      <c r="D67" s="23"/>
      <c r="E67" s="114"/>
      <c r="F67" s="116"/>
      <c r="G67" s="30">
        <f t="shared" ref="G67" si="68">E67+F67</f>
        <v>0</v>
      </c>
      <c r="H67" s="30">
        <f t="shared" ref="H67" si="69">C67-G67</f>
        <v>0</v>
      </c>
      <c r="I67" s="97" t="str">
        <f t="shared" ref="I67" si="70">IF(AND($C67="",$E67="",$F67=""),"",IF(AND(OR($C67&lt;&gt;"",$G67&lt;&gt;""),OR(J67="",K67="")),"Sélectionnez! -&gt;",""))</f>
        <v/>
      </c>
      <c r="J67" s="115"/>
      <c r="K67" s="115"/>
      <c r="L67" s="3" t="str">
        <f t="shared" ref="L67" si="71">IF(J67=K67,"-", "Changement de répartition")</f>
        <v>-</v>
      </c>
      <c r="M67" s="97" t="str">
        <f t="shared" ref="M67" si="72">IF(AND($C67="",$E67="",$F67=""),"",IF(AND(OR($C67&lt;&gt;"",$G67&lt;&gt;""),OR(N67="",O67="")),"Sélectionnez! -&gt;",""))</f>
        <v/>
      </c>
      <c r="N67" s="115" t="s">
        <v>112</v>
      </c>
      <c r="O67" s="115" t="s">
        <v>112</v>
      </c>
      <c r="P67" s="3" t="str">
        <f t="shared" ref="P67" si="73">IF(N67=O67,"-","Changement d'origine")</f>
        <v>-</v>
      </c>
      <c r="Q67" s="44"/>
      <c r="R67" s="3" t="str">
        <f t="shared" ref="R67" si="74">IF(J67="Interne",C67,"-")</f>
        <v>-</v>
      </c>
      <c r="S67" s="3" t="str">
        <f t="shared" ref="S67" si="75">IF(J67="Apparenté",C67,"-")</f>
        <v>-</v>
      </c>
      <c r="T67" s="17" t="str">
        <f t="shared" ref="T67" si="76">IF(J67="Externe",C67,"-")</f>
        <v>-</v>
      </c>
      <c r="U67" s="20" t="str">
        <f t="shared" ref="U67" si="77">IF(K67="Interne",G67,"-")</f>
        <v>-</v>
      </c>
      <c r="V67" s="3" t="str">
        <f t="shared" ref="V67" si="78">IF(K67="Apparenté",G67,"-")</f>
        <v>-</v>
      </c>
      <c r="W67" s="3" t="str">
        <f t="shared" ref="W67" si="79">IF(K67="Externe",G67,"-")</f>
        <v>-</v>
      </c>
      <c r="Y67" s="3" t="str">
        <f t="shared" si="64"/>
        <v>-</v>
      </c>
      <c r="Z67" s="17" t="str">
        <f t="shared" si="65"/>
        <v>-</v>
      </c>
      <c r="AA67" s="20" t="str">
        <f t="shared" si="66"/>
        <v>-</v>
      </c>
      <c r="AB67" s="3" t="str">
        <f t="shared" si="67"/>
        <v>-</v>
      </c>
    </row>
    <row r="68" spans="1:28" ht="12.75" x14ac:dyDescent="0.2">
      <c r="A68" s="28" t="s">
        <v>52</v>
      </c>
      <c r="B68" s="46" t="s">
        <v>192</v>
      </c>
      <c r="C68" s="113"/>
      <c r="D68" s="23"/>
      <c r="E68" s="114"/>
      <c r="F68" s="116"/>
      <c r="G68" s="30">
        <f t="shared" si="52"/>
        <v>0</v>
      </c>
      <c r="H68" s="30">
        <f t="shared" si="53"/>
        <v>0</v>
      </c>
      <c r="I68" s="97" t="str">
        <f t="shared" si="54"/>
        <v/>
      </c>
      <c r="J68" s="115"/>
      <c r="K68" s="115"/>
      <c r="L68" s="3" t="str">
        <f t="shared" si="55"/>
        <v>-</v>
      </c>
      <c r="M68" s="97" t="str">
        <f t="shared" si="56"/>
        <v/>
      </c>
      <c r="N68" s="115" t="s">
        <v>112</v>
      </c>
      <c r="O68" s="115" t="s">
        <v>112</v>
      </c>
      <c r="P68" s="3" t="str">
        <f t="shared" si="57"/>
        <v>-</v>
      </c>
      <c r="Q68" s="44"/>
      <c r="R68" s="3" t="str">
        <f t="shared" si="58"/>
        <v>-</v>
      </c>
      <c r="S68" s="3" t="str">
        <f t="shared" si="59"/>
        <v>-</v>
      </c>
      <c r="T68" s="17" t="str">
        <f t="shared" si="60"/>
        <v>-</v>
      </c>
      <c r="U68" s="20" t="str">
        <f t="shared" si="61"/>
        <v>-</v>
      </c>
      <c r="V68" s="3" t="str">
        <f t="shared" si="62"/>
        <v>-</v>
      </c>
      <c r="W68" s="3" t="str">
        <f t="shared" si="63"/>
        <v>-</v>
      </c>
      <c r="Y68" s="3" t="str">
        <f t="shared" si="64"/>
        <v>-</v>
      </c>
      <c r="Z68" s="17" t="str">
        <f t="shared" si="65"/>
        <v>-</v>
      </c>
      <c r="AA68" s="20" t="str">
        <f t="shared" si="66"/>
        <v>-</v>
      </c>
      <c r="AB68" s="3" t="str">
        <f t="shared" si="67"/>
        <v>-</v>
      </c>
    </row>
    <row r="69" spans="1:28" ht="12.75" customHeight="1" x14ac:dyDescent="0.2">
      <c r="A69" s="28"/>
      <c r="B69" s="46"/>
      <c r="C69" s="113"/>
      <c r="D69" s="23"/>
      <c r="E69" s="114"/>
      <c r="F69" s="116"/>
      <c r="G69" s="30">
        <f t="shared" si="52"/>
        <v>0</v>
      </c>
      <c r="H69" s="30">
        <f t="shared" si="53"/>
        <v>0</v>
      </c>
      <c r="I69" s="97" t="str">
        <f t="shared" si="54"/>
        <v/>
      </c>
      <c r="J69" s="115"/>
      <c r="K69" s="115"/>
      <c r="L69" s="3" t="str">
        <f t="shared" si="55"/>
        <v>-</v>
      </c>
      <c r="M69" s="97" t="str">
        <f t="shared" si="56"/>
        <v/>
      </c>
      <c r="N69" s="115" t="s">
        <v>112</v>
      </c>
      <c r="O69" s="115" t="s">
        <v>112</v>
      </c>
      <c r="P69" s="3" t="str">
        <f t="shared" si="57"/>
        <v>-</v>
      </c>
      <c r="Q69" s="44"/>
      <c r="R69" s="3" t="str">
        <f t="shared" si="58"/>
        <v>-</v>
      </c>
      <c r="S69" s="3" t="str">
        <f t="shared" si="59"/>
        <v>-</v>
      </c>
      <c r="T69" s="17" t="str">
        <f t="shared" si="60"/>
        <v>-</v>
      </c>
      <c r="U69" s="20" t="str">
        <f t="shared" si="61"/>
        <v>-</v>
      </c>
      <c r="V69" s="3" t="str">
        <f t="shared" si="62"/>
        <v>-</v>
      </c>
      <c r="W69" s="3" t="str">
        <f t="shared" si="63"/>
        <v>-</v>
      </c>
      <c r="Y69" s="3" t="str">
        <f t="shared" si="64"/>
        <v>-</v>
      </c>
      <c r="Z69" s="17" t="str">
        <f t="shared" si="65"/>
        <v>-</v>
      </c>
      <c r="AA69" s="20" t="str">
        <f t="shared" si="66"/>
        <v>-</v>
      </c>
      <c r="AB69" s="3" t="str">
        <f t="shared" si="67"/>
        <v>-</v>
      </c>
    </row>
    <row r="70" spans="1:28" s="22" customFormat="1" ht="12.75" customHeight="1" x14ac:dyDescent="0.2">
      <c r="A70" s="26">
        <v>6</v>
      </c>
      <c r="B70" s="47" t="s">
        <v>123</v>
      </c>
      <c r="C70" s="32">
        <f>ROUND(SUM(C62:C69),0)</f>
        <v>0</v>
      </c>
      <c r="D70" s="45"/>
      <c r="E70" s="32">
        <f>ROUND(SUM(E62:E69),0)</f>
        <v>0</v>
      </c>
      <c r="F70" s="48">
        <f>ROUND(SUM(F62:F69),0)</f>
        <v>0</v>
      </c>
      <c r="G70" s="32">
        <f>ROUND(SUM(G62:G69),0)</f>
        <v>0</v>
      </c>
      <c r="H70" s="32">
        <f>SUM(H62:H69)</f>
        <v>0</v>
      </c>
      <c r="I70" s="97"/>
      <c r="J70" s="27"/>
      <c r="K70" s="27"/>
      <c r="L70" s="27"/>
      <c r="M70" s="97"/>
      <c r="N70" s="27"/>
      <c r="O70" s="27"/>
      <c r="P70" s="27"/>
      <c r="R70" s="4">
        <f t="shared" ref="R70:W70" si="80">ROUND(SUM(R62:R69),0)</f>
        <v>0</v>
      </c>
      <c r="S70" s="4">
        <f t="shared" si="80"/>
        <v>0</v>
      </c>
      <c r="T70" s="18">
        <f t="shared" si="80"/>
        <v>0</v>
      </c>
      <c r="U70" s="21">
        <f t="shared" si="80"/>
        <v>0</v>
      </c>
      <c r="V70" s="4">
        <f t="shared" si="80"/>
        <v>0</v>
      </c>
      <c r="W70" s="4">
        <f t="shared" si="80"/>
        <v>0</v>
      </c>
      <c r="Y70" s="4">
        <f>ROUND(SUM(Y62:Y69),0)</f>
        <v>0</v>
      </c>
      <c r="Z70" s="18">
        <f>ROUND(SUM(Z62:Z69),0)</f>
        <v>0</v>
      </c>
      <c r="AA70" s="21">
        <f>ROUND(SUM(AA62:AA69),0)</f>
        <v>0</v>
      </c>
      <c r="AB70" s="4">
        <f>ROUND(SUM(AB62:AB69),0)</f>
        <v>0</v>
      </c>
    </row>
    <row r="71" spans="1:28" ht="12.75" customHeight="1" x14ac:dyDescent="0.2">
      <c r="B71" s="1"/>
      <c r="I71" s="97"/>
      <c r="J71" s="27"/>
      <c r="K71" s="27"/>
      <c r="L71" s="27"/>
      <c r="M71" s="97"/>
      <c r="N71" s="27"/>
      <c r="O71" s="27"/>
      <c r="P71" s="27"/>
    </row>
    <row r="72" spans="1:28" s="22" customFormat="1" ht="12.75" customHeight="1" x14ac:dyDescent="0.2">
      <c r="A72" s="26">
        <v>7</v>
      </c>
      <c r="B72" s="411" t="s">
        <v>127</v>
      </c>
      <c r="C72" s="412"/>
      <c r="D72" s="412"/>
      <c r="E72" s="412"/>
      <c r="F72" s="412"/>
      <c r="G72" s="412"/>
      <c r="H72" s="413"/>
      <c r="I72" s="97"/>
      <c r="J72" s="27"/>
      <c r="K72" s="27"/>
      <c r="L72" s="27"/>
      <c r="M72" s="97"/>
      <c r="N72" s="27"/>
      <c r="O72" s="27"/>
      <c r="P72" s="27"/>
      <c r="R72" s="2" t="s">
        <v>105</v>
      </c>
      <c r="S72" s="2" t="s">
        <v>106</v>
      </c>
      <c r="T72" s="16" t="s">
        <v>107</v>
      </c>
      <c r="U72" s="19" t="s">
        <v>105</v>
      </c>
      <c r="V72" s="2" t="s">
        <v>106</v>
      </c>
      <c r="W72" s="2" t="s">
        <v>107</v>
      </c>
      <c r="Y72" s="2" t="s">
        <v>112</v>
      </c>
      <c r="Z72" s="16" t="s">
        <v>113</v>
      </c>
      <c r="AA72" s="19" t="s">
        <v>112</v>
      </c>
      <c r="AB72" s="2" t="s">
        <v>113</v>
      </c>
    </row>
    <row r="73" spans="1:28" ht="12.75" x14ac:dyDescent="0.2">
      <c r="A73" s="28" t="s">
        <v>53</v>
      </c>
      <c r="B73" s="259" t="s">
        <v>316</v>
      </c>
      <c r="C73" s="113"/>
      <c r="D73" s="23"/>
      <c r="E73" s="114"/>
      <c r="F73" s="116"/>
      <c r="G73" s="30">
        <f t="shared" ref="G73:G81" si="81">E73+F73</f>
        <v>0</v>
      </c>
      <c r="H73" s="30">
        <f t="shared" ref="H73:H81" si="82">C73-G73</f>
        <v>0</v>
      </c>
      <c r="I73" s="97" t="str">
        <f t="shared" ref="I73:I81" si="83">IF(AND($C73="",$E73="",$F73=""),"",IF(AND(OR($C73&lt;&gt;"",$G73&lt;&gt;""),OR(J73="",K73="")),"Sélectionnez! -&gt;",""))</f>
        <v/>
      </c>
      <c r="J73" s="115"/>
      <c r="K73" s="115"/>
      <c r="L73" s="3" t="str">
        <f t="shared" ref="L73:L81" si="84">IF(J73=K73,"-", "Changement de répartition")</f>
        <v>-</v>
      </c>
      <c r="M73" s="97" t="str">
        <f t="shared" ref="M73:M81" si="85">IF(AND($C73="",$E73="",$F73=""),"",IF(AND(OR($C73&lt;&gt;"",$G73&lt;&gt;""),OR(N73="",O73="")),"Sélectionnez! -&gt;",""))</f>
        <v/>
      </c>
      <c r="N73" s="115" t="s">
        <v>112</v>
      </c>
      <c r="O73" s="115" t="s">
        <v>112</v>
      </c>
      <c r="P73" s="3" t="str">
        <f t="shared" ref="P73:P81" si="86">IF(N73=O73,"-","Changement d'origine")</f>
        <v>-</v>
      </c>
      <c r="Q73" s="44"/>
      <c r="R73" s="3" t="str">
        <f t="shared" ref="R73:R81" si="87">IF(J73="Interne",C73,"-")</f>
        <v>-</v>
      </c>
      <c r="S73" s="3" t="str">
        <f t="shared" ref="S73:S81" si="88">IF(J73="Apparenté",C73,"-")</f>
        <v>-</v>
      </c>
      <c r="T73" s="17" t="str">
        <f t="shared" ref="T73:T81" si="89">IF(J73="Externe",C73,"-")</f>
        <v>-</v>
      </c>
      <c r="U73" s="20" t="str">
        <f t="shared" ref="U73:U81" si="90">IF(K73="Interne",G73,"-")</f>
        <v>-</v>
      </c>
      <c r="V73" s="3" t="str">
        <f t="shared" ref="V73:V81" si="91">IF(K73="Apparenté",G73,"-")</f>
        <v>-</v>
      </c>
      <c r="W73" s="3" t="str">
        <f t="shared" ref="W73:W81" si="92">IF(K73="Externe",G73,"-")</f>
        <v>-</v>
      </c>
      <c r="Y73" s="3" t="str">
        <f t="shared" ref="Y73:Y81" si="93">IF($N73="Canadien",IF($C73="","-",$C73),"-")</f>
        <v>-</v>
      </c>
      <c r="Z73" s="17" t="str">
        <f t="shared" ref="Z73:Z81" si="94">IF($N73="Non-Canadien",IF($C73="","-",$C73),"-")</f>
        <v>-</v>
      </c>
      <c r="AA73" s="20" t="str">
        <f t="shared" ref="AA73:AA81" si="95">IF($O73="Canadien",IF($G73=0,"-",$G73),"-")</f>
        <v>-</v>
      </c>
      <c r="AB73" s="3" t="str">
        <f t="shared" ref="AB73:AB81" si="96">IF($O73="Non-Canadien",IF($G73=0,"-",$G73),"-")</f>
        <v>-</v>
      </c>
    </row>
    <row r="74" spans="1:28" ht="12.75" x14ac:dyDescent="0.2">
      <c r="A74" s="28" t="s">
        <v>54</v>
      </c>
      <c r="B74" s="46" t="s">
        <v>317</v>
      </c>
      <c r="C74" s="113"/>
      <c r="D74" s="23"/>
      <c r="E74" s="114"/>
      <c r="F74" s="116"/>
      <c r="G74" s="30">
        <f t="shared" si="81"/>
        <v>0</v>
      </c>
      <c r="H74" s="30">
        <f t="shared" si="82"/>
        <v>0</v>
      </c>
      <c r="I74" s="97" t="str">
        <f t="shared" si="83"/>
        <v/>
      </c>
      <c r="J74" s="115"/>
      <c r="K74" s="115"/>
      <c r="L74" s="3" t="str">
        <f t="shared" si="84"/>
        <v>-</v>
      </c>
      <c r="M74" s="97" t="str">
        <f t="shared" si="85"/>
        <v/>
      </c>
      <c r="N74" s="115" t="s">
        <v>112</v>
      </c>
      <c r="O74" s="115" t="s">
        <v>112</v>
      </c>
      <c r="P74" s="3" t="str">
        <f t="shared" si="86"/>
        <v>-</v>
      </c>
      <c r="Q74" s="44"/>
      <c r="R74" s="3" t="str">
        <f t="shared" si="87"/>
        <v>-</v>
      </c>
      <c r="S74" s="3" t="str">
        <f t="shared" si="88"/>
        <v>-</v>
      </c>
      <c r="T74" s="17" t="str">
        <f t="shared" si="89"/>
        <v>-</v>
      </c>
      <c r="U74" s="20" t="str">
        <f t="shared" si="90"/>
        <v>-</v>
      </c>
      <c r="V74" s="3" t="str">
        <f t="shared" si="91"/>
        <v>-</v>
      </c>
      <c r="W74" s="3" t="str">
        <f t="shared" si="92"/>
        <v>-</v>
      </c>
      <c r="Y74" s="3" t="str">
        <f t="shared" si="93"/>
        <v>-</v>
      </c>
      <c r="Z74" s="17" t="str">
        <f t="shared" si="94"/>
        <v>-</v>
      </c>
      <c r="AA74" s="20" t="str">
        <f t="shared" si="95"/>
        <v>-</v>
      </c>
      <c r="AB74" s="3" t="str">
        <f t="shared" si="96"/>
        <v>-</v>
      </c>
    </row>
    <row r="75" spans="1:28" ht="12.75" x14ac:dyDescent="0.2">
      <c r="A75" s="28" t="s">
        <v>55</v>
      </c>
      <c r="B75" s="46" t="s">
        <v>318</v>
      </c>
      <c r="C75" s="113"/>
      <c r="D75" s="23"/>
      <c r="E75" s="114"/>
      <c r="F75" s="116"/>
      <c r="G75" s="30">
        <f t="shared" si="81"/>
        <v>0</v>
      </c>
      <c r="H75" s="30">
        <f t="shared" si="82"/>
        <v>0</v>
      </c>
      <c r="I75" s="97" t="str">
        <f t="shared" si="83"/>
        <v/>
      </c>
      <c r="J75" s="115"/>
      <c r="K75" s="115"/>
      <c r="L75" s="3" t="str">
        <f t="shared" si="84"/>
        <v>-</v>
      </c>
      <c r="M75" s="97" t="str">
        <f t="shared" si="85"/>
        <v/>
      </c>
      <c r="N75" s="115" t="s">
        <v>112</v>
      </c>
      <c r="O75" s="115" t="s">
        <v>112</v>
      </c>
      <c r="P75" s="3" t="str">
        <f t="shared" si="86"/>
        <v>-</v>
      </c>
      <c r="Q75" s="44"/>
      <c r="R75" s="3" t="str">
        <f t="shared" si="87"/>
        <v>-</v>
      </c>
      <c r="S75" s="3" t="str">
        <f t="shared" si="88"/>
        <v>-</v>
      </c>
      <c r="T75" s="17" t="str">
        <f t="shared" si="89"/>
        <v>-</v>
      </c>
      <c r="U75" s="20" t="str">
        <f t="shared" si="90"/>
        <v>-</v>
      </c>
      <c r="V75" s="3" t="str">
        <f t="shared" si="91"/>
        <v>-</v>
      </c>
      <c r="W75" s="3" t="str">
        <f t="shared" si="92"/>
        <v>-</v>
      </c>
      <c r="Y75" s="3" t="str">
        <f t="shared" si="93"/>
        <v>-</v>
      </c>
      <c r="Z75" s="17" t="str">
        <f t="shared" si="94"/>
        <v>-</v>
      </c>
      <c r="AA75" s="20" t="str">
        <f t="shared" si="95"/>
        <v>-</v>
      </c>
      <c r="AB75" s="3" t="str">
        <f t="shared" si="96"/>
        <v>-</v>
      </c>
    </row>
    <row r="76" spans="1:28" ht="12.75" x14ac:dyDescent="0.2">
      <c r="A76" s="28" t="s">
        <v>56</v>
      </c>
      <c r="B76" s="46" t="s">
        <v>319</v>
      </c>
      <c r="C76" s="113"/>
      <c r="D76" s="23"/>
      <c r="E76" s="114"/>
      <c r="F76" s="116"/>
      <c r="G76" s="30">
        <f t="shared" si="81"/>
        <v>0</v>
      </c>
      <c r="H76" s="30">
        <f t="shared" si="82"/>
        <v>0</v>
      </c>
      <c r="I76" s="97" t="str">
        <f t="shared" si="83"/>
        <v/>
      </c>
      <c r="J76" s="115"/>
      <c r="K76" s="115"/>
      <c r="L76" s="3" t="str">
        <f t="shared" si="84"/>
        <v>-</v>
      </c>
      <c r="M76" s="97" t="str">
        <f t="shared" si="85"/>
        <v/>
      </c>
      <c r="N76" s="115" t="s">
        <v>112</v>
      </c>
      <c r="O76" s="115" t="s">
        <v>112</v>
      </c>
      <c r="P76" s="3" t="str">
        <f t="shared" si="86"/>
        <v>-</v>
      </c>
      <c r="Q76" s="44"/>
      <c r="R76" s="3" t="str">
        <f t="shared" si="87"/>
        <v>-</v>
      </c>
      <c r="S76" s="3" t="str">
        <f t="shared" si="88"/>
        <v>-</v>
      </c>
      <c r="T76" s="17" t="str">
        <f t="shared" si="89"/>
        <v>-</v>
      </c>
      <c r="U76" s="20" t="str">
        <f t="shared" si="90"/>
        <v>-</v>
      </c>
      <c r="V76" s="3" t="str">
        <f t="shared" si="91"/>
        <v>-</v>
      </c>
      <c r="W76" s="3" t="str">
        <f t="shared" si="92"/>
        <v>-</v>
      </c>
      <c r="Y76" s="3" t="str">
        <f t="shared" si="93"/>
        <v>-</v>
      </c>
      <c r="Z76" s="17" t="str">
        <f t="shared" si="94"/>
        <v>-</v>
      </c>
      <c r="AA76" s="20" t="str">
        <f t="shared" si="95"/>
        <v>-</v>
      </c>
      <c r="AB76" s="3" t="str">
        <f t="shared" si="96"/>
        <v>-</v>
      </c>
    </row>
    <row r="77" spans="1:28" ht="12.75" x14ac:dyDescent="0.2">
      <c r="A77" s="28" t="s">
        <v>57</v>
      </c>
      <c r="B77" s="46" t="s">
        <v>207</v>
      </c>
      <c r="C77" s="113"/>
      <c r="D77" s="23"/>
      <c r="E77" s="114"/>
      <c r="F77" s="116"/>
      <c r="G77" s="30">
        <f t="shared" si="81"/>
        <v>0</v>
      </c>
      <c r="H77" s="30">
        <f t="shared" si="82"/>
        <v>0</v>
      </c>
      <c r="I77" s="97" t="str">
        <f t="shared" si="83"/>
        <v/>
      </c>
      <c r="J77" s="115"/>
      <c r="K77" s="115"/>
      <c r="L77" s="3" t="str">
        <f t="shared" si="84"/>
        <v>-</v>
      </c>
      <c r="M77" s="97" t="str">
        <f t="shared" si="85"/>
        <v/>
      </c>
      <c r="N77" s="115" t="s">
        <v>112</v>
      </c>
      <c r="O77" s="115" t="s">
        <v>112</v>
      </c>
      <c r="P77" s="3" t="str">
        <f t="shared" si="86"/>
        <v>-</v>
      </c>
      <c r="Q77" s="44"/>
      <c r="R77" s="3" t="str">
        <f t="shared" si="87"/>
        <v>-</v>
      </c>
      <c r="S77" s="3" t="str">
        <f t="shared" si="88"/>
        <v>-</v>
      </c>
      <c r="T77" s="17" t="str">
        <f t="shared" si="89"/>
        <v>-</v>
      </c>
      <c r="U77" s="20" t="str">
        <f t="shared" si="90"/>
        <v>-</v>
      </c>
      <c r="V77" s="3" t="str">
        <f t="shared" si="91"/>
        <v>-</v>
      </c>
      <c r="W77" s="3" t="str">
        <f t="shared" si="92"/>
        <v>-</v>
      </c>
      <c r="Y77" s="3" t="str">
        <f t="shared" si="93"/>
        <v>-</v>
      </c>
      <c r="Z77" s="17" t="str">
        <f t="shared" si="94"/>
        <v>-</v>
      </c>
      <c r="AA77" s="20" t="str">
        <f t="shared" si="95"/>
        <v>-</v>
      </c>
      <c r="AB77" s="3" t="str">
        <f t="shared" si="96"/>
        <v>-</v>
      </c>
    </row>
    <row r="78" spans="1:28" ht="12.75" x14ac:dyDescent="0.2">
      <c r="A78" s="28" t="s">
        <v>58</v>
      </c>
      <c r="B78" s="46" t="s">
        <v>320</v>
      </c>
      <c r="C78" s="113"/>
      <c r="D78" s="23"/>
      <c r="E78" s="114"/>
      <c r="F78" s="116"/>
      <c r="G78" s="30">
        <f t="shared" si="81"/>
        <v>0</v>
      </c>
      <c r="H78" s="30">
        <f t="shared" si="82"/>
        <v>0</v>
      </c>
      <c r="I78" s="97" t="str">
        <f t="shared" si="83"/>
        <v/>
      </c>
      <c r="J78" s="115"/>
      <c r="K78" s="115"/>
      <c r="L78" s="3" t="str">
        <f t="shared" si="84"/>
        <v>-</v>
      </c>
      <c r="M78" s="97" t="str">
        <f t="shared" si="85"/>
        <v/>
      </c>
      <c r="N78" s="115" t="s">
        <v>112</v>
      </c>
      <c r="O78" s="115" t="s">
        <v>112</v>
      </c>
      <c r="P78" s="3" t="str">
        <f t="shared" si="86"/>
        <v>-</v>
      </c>
      <c r="Q78" s="44"/>
      <c r="R78" s="3" t="str">
        <f t="shared" si="87"/>
        <v>-</v>
      </c>
      <c r="S78" s="3" t="str">
        <f t="shared" si="88"/>
        <v>-</v>
      </c>
      <c r="T78" s="17" t="str">
        <f t="shared" si="89"/>
        <v>-</v>
      </c>
      <c r="U78" s="20" t="str">
        <f t="shared" si="90"/>
        <v>-</v>
      </c>
      <c r="V78" s="3" t="str">
        <f t="shared" si="91"/>
        <v>-</v>
      </c>
      <c r="W78" s="3" t="str">
        <f t="shared" si="92"/>
        <v>-</v>
      </c>
      <c r="Y78" s="3" t="str">
        <f t="shared" si="93"/>
        <v>-</v>
      </c>
      <c r="Z78" s="17" t="str">
        <f t="shared" si="94"/>
        <v>-</v>
      </c>
      <c r="AA78" s="20" t="str">
        <f t="shared" si="95"/>
        <v>-</v>
      </c>
      <c r="AB78" s="3" t="str">
        <f t="shared" si="96"/>
        <v>-</v>
      </c>
    </row>
    <row r="79" spans="1:28" ht="12.75" x14ac:dyDescent="0.2">
      <c r="A79" s="28" t="s">
        <v>59</v>
      </c>
      <c r="B79" s="46" t="s">
        <v>321</v>
      </c>
      <c r="C79" s="113"/>
      <c r="D79" s="23"/>
      <c r="E79" s="114"/>
      <c r="F79" s="116"/>
      <c r="G79" s="30">
        <f t="shared" si="81"/>
        <v>0</v>
      </c>
      <c r="H79" s="30">
        <f t="shared" si="82"/>
        <v>0</v>
      </c>
      <c r="I79" s="97" t="str">
        <f t="shared" si="83"/>
        <v/>
      </c>
      <c r="J79" s="115"/>
      <c r="K79" s="115"/>
      <c r="L79" s="3" t="str">
        <f t="shared" si="84"/>
        <v>-</v>
      </c>
      <c r="M79" s="97" t="str">
        <f t="shared" si="85"/>
        <v/>
      </c>
      <c r="N79" s="115" t="s">
        <v>112</v>
      </c>
      <c r="O79" s="115" t="s">
        <v>112</v>
      </c>
      <c r="P79" s="3" t="str">
        <f t="shared" si="86"/>
        <v>-</v>
      </c>
      <c r="Q79" s="44"/>
      <c r="R79" s="3" t="str">
        <f t="shared" si="87"/>
        <v>-</v>
      </c>
      <c r="S79" s="3" t="str">
        <f t="shared" si="88"/>
        <v>-</v>
      </c>
      <c r="T79" s="17" t="str">
        <f t="shared" si="89"/>
        <v>-</v>
      </c>
      <c r="U79" s="20" t="str">
        <f t="shared" si="90"/>
        <v>-</v>
      </c>
      <c r="V79" s="3" t="str">
        <f t="shared" si="91"/>
        <v>-</v>
      </c>
      <c r="W79" s="3" t="str">
        <f t="shared" si="92"/>
        <v>-</v>
      </c>
      <c r="Y79" s="3" t="str">
        <f t="shared" si="93"/>
        <v>-</v>
      </c>
      <c r="Z79" s="17" t="str">
        <f t="shared" si="94"/>
        <v>-</v>
      </c>
      <c r="AA79" s="20" t="str">
        <f t="shared" si="95"/>
        <v>-</v>
      </c>
      <c r="AB79" s="3" t="str">
        <f t="shared" si="96"/>
        <v>-</v>
      </c>
    </row>
    <row r="80" spans="1:28" ht="12.75" customHeight="1" x14ac:dyDescent="0.2">
      <c r="A80" s="28" t="s">
        <v>60</v>
      </c>
      <c r="B80" s="46" t="s">
        <v>192</v>
      </c>
      <c r="C80" s="113"/>
      <c r="D80" s="23"/>
      <c r="E80" s="114"/>
      <c r="F80" s="116"/>
      <c r="G80" s="30">
        <f t="shared" si="81"/>
        <v>0</v>
      </c>
      <c r="H80" s="30">
        <f t="shared" si="82"/>
        <v>0</v>
      </c>
      <c r="I80" s="97" t="str">
        <f t="shared" si="83"/>
        <v/>
      </c>
      <c r="J80" s="115"/>
      <c r="K80" s="115"/>
      <c r="L80" s="3" t="str">
        <f t="shared" si="84"/>
        <v>-</v>
      </c>
      <c r="M80" s="97" t="str">
        <f t="shared" si="85"/>
        <v/>
      </c>
      <c r="N80" s="115" t="s">
        <v>112</v>
      </c>
      <c r="O80" s="115" t="s">
        <v>112</v>
      </c>
      <c r="P80" s="3" t="str">
        <f t="shared" si="86"/>
        <v>-</v>
      </c>
      <c r="Q80" s="44"/>
      <c r="R80" s="3" t="str">
        <f t="shared" si="87"/>
        <v>-</v>
      </c>
      <c r="S80" s="3" t="str">
        <f t="shared" si="88"/>
        <v>-</v>
      </c>
      <c r="T80" s="17" t="str">
        <f t="shared" si="89"/>
        <v>-</v>
      </c>
      <c r="U80" s="20" t="str">
        <f t="shared" si="90"/>
        <v>-</v>
      </c>
      <c r="V80" s="3" t="str">
        <f t="shared" si="91"/>
        <v>-</v>
      </c>
      <c r="W80" s="3" t="str">
        <f t="shared" si="92"/>
        <v>-</v>
      </c>
      <c r="Y80" s="3" t="str">
        <f t="shared" si="93"/>
        <v>-</v>
      </c>
      <c r="Z80" s="17" t="str">
        <f t="shared" si="94"/>
        <v>-</v>
      </c>
      <c r="AA80" s="20" t="str">
        <f t="shared" si="95"/>
        <v>-</v>
      </c>
      <c r="AB80" s="3" t="str">
        <f t="shared" si="96"/>
        <v>-</v>
      </c>
    </row>
    <row r="81" spans="1:28" ht="12.75" customHeight="1" x14ac:dyDescent="0.2">
      <c r="A81" s="28"/>
      <c r="B81" s="46"/>
      <c r="C81" s="113"/>
      <c r="D81" s="23"/>
      <c r="E81" s="114"/>
      <c r="F81" s="116"/>
      <c r="G81" s="30">
        <f t="shared" si="81"/>
        <v>0</v>
      </c>
      <c r="H81" s="30">
        <f t="shared" si="82"/>
        <v>0</v>
      </c>
      <c r="I81" s="97" t="str">
        <f t="shared" si="83"/>
        <v/>
      </c>
      <c r="J81" s="115"/>
      <c r="K81" s="115"/>
      <c r="L81" s="3" t="str">
        <f t="shared" si="84"/>
        <v>-</v>
      </c>
      <c r="M81" s="97" t="str">
        <f t="shared" si="85"/>
        <v/>
      </c>
      <c r="N81" s="115" t="s">
        <v>112</v>
      </c>
      <c r="O81" s="115" t="s">
        <v>112</v>
      </c>
      <c r="P81" s="3" t="str">
        <f t="shared" si="86"/>
        <v>-</v>
      </c>
      <c r="Q81" s="44"/>
      <c r="R81" s="3" t="str">
        <f t="shared" si="87"/>
        <v>-</v>
      </c>
      <c r="S81" s="3" t="str">
        <f t="shared" si="88"/>
        <v>-</v>
      </c>
      <c r="T81" s="17" t="str">
        <f t="shared" si="89"/>
        <v>-</v>
      </c>
      <c r="U81" s="20" t="str">
        <f t="shared" si="90"/>
        <v>-</v>
      </c>
      <c r="V81" s="3" t="str">
        <f t="shared" si="91"/>
        <v>-</v>
      </c>
      <c r="W81" s="3" t="str">
        <f t="shared" si="92"/>
        <v>-</v>
      </c>
      <c r="Y81" s="3" t="str">
        <f t="shared" si="93"/>
        <v>-</v>
      </c>
      <c r="Z81" s="17" t="str">
        <f t="shared" si="94"/>
        <v>-</v>
      </c>
      <c r="AA81" s="20" t="str">
        <f t="shared" si="95"/>
        <v>-</v>
      </c>
      <c r="AB81" s="3" t="str">
        <f t="shared" si="96"/>
        <v>-</v>
      </c>
    </row>
    <row r="82" spans="1:28" s="22" customFormat="1" ht="12.75" customHeight="1" x14ac:dyDescent="0.2">
      <c r="A82" s="26">
        <v>7</v>
      </c>
      <c r="B82" s="47" t="s">
        <v>128</v>
      </c>
      <c r="C82" s="32">
        <f>ROUND(SUM(C73:C81),0)</f>
        <v>0</v>
      </c>
      <c r="D82" s="45"/>
      <c r="E82" s="32">
        <f>ROUND(SUM(E73:E81),0)</f>
        <v>0</v>
      </c>
      <c r="F82" s="48">
        <f>ROUND(SUM(F73:F81),0)</f>
        <v>0</v>
      </c>
      <c r="G82" s="32">
        <f>ROUND(SUM(G73:G81),0)</f>
        <v>0</v>
      </c>
      <c r="H82" s="32">
        <f>SUM(H73:H81)</f>
        <v>0</v>
      </c>
      <c r="I82" s="97"/>
      <c r="J82" s="27"/>
      <c r="K82" s="27"/>
      <c r="L82" s="27"/>
      <c r="M82" s="97"/>
      <c r="N82" s="27"/>
      <c r="O82" s="27"/>
      <c r="P82" s="27"/>
      <c r="R82" s="4">
        <f t="shared" ref="R82:W82" si="97">ROUND(SUM(R73:R81),0)</f>
        <v>0</v>
      </c>
      <c r="S82" s="4">
        <f t="shared" si="97"/>
        <v>0</v>
      </c>
      <c r="T82" s="18">
        <f t="shared" si="97"/>
        <v>0</v>
      </c>
      <c r="U82" s="21">
        <f t="shared" si="97"/>
        <v>0</v>
      </c>
      <c r="V82" s="4">
        <f t="shared" si="97"/>
        <v>0</v>
      </c>
      <c r="W82" s="4">
        <f t="shared" si="97"/>
        <v>0</v>
      </c>
      <c r="Y82" s="4">
        <f>ROUND(SUM(Y73:Y81),0)</f>
        <v>0</v>
      </c>
      <c r="Z82" s="18">
        <f>ROUND(SUM(Z73:Z81),0)</f>
        <v>0</v>
      </c>
      <c r="AA82" s="21">
        <f>ROUND(SUM(AA73:AA81),0)</f>
        <v>0</v>
      </c>
      <c r="AB82" s="4">
        <f>ROUND(SUM(AB73:AB81),0)</f>
        <v>0</v>
      </c>
    </row>
    <row r="83" spans="1:28" ht="12.75" customHeight="1" x14ac:dyDescent="0.2">
      <c r="B83" s="1"/>
      <c r="C83" s="23"/>
      <c r="D83" s="23"/>
      <c r="E83" s="23"/>
      <c r="F83" s="33"/>
      <c r="G83" s="24"/>
      <c r="H83" s="24"/>
      <c r="I83" s="97"/>
      <c r="J83" s="27"/>
      <c r="K83" s="27"/>
      <c r="L83" s="27"/>
      <c r="M83" s="97"/>
      <c r="N83" s="27"/>
      <c r="O83" s="27"/>
      <c r="P83" s="27"/>
    </row>
    <row r="84" spans="1:28" s="22" customFormat="1" ht="12.75" x14ac:dyDescent="0.2">
      <c r="A84" s="26">
        <v>8</v>
      </c>
      <c r="B84" s="411" t="s">
        <v>96</v>
      </c>
      <c r="C84" s="412"/>
      <c r="D84" s="412"/>
      <c r="E84" s="412"/>
      <c r="F84" s="412"/>
      <c r="G84" s="412"/>
      <c r="H84" s="413"/>
      <c r="I84" s="97"/>
      <c r="J84" s="27"/>
      <c r="K84" s="27"/>
      <c r="L84" s="27"/>
      <c r="M84" s="97"/>
      <c r="N84" s="27"/>
      <c r="O84" s="27"/>
      <c r="P84" s="27"/>
      <c r="R84" s="2" t="s">
        <v>105</v>
      </c>
      <c r="S84" s="2" t="s">
        <v>106</v>
      </c>
      <c r="T84" s="16" t="s">
        <v>107</v>
      </c>
      <c r="U84" s="19" t="s">
        <v>105</v>
      </c>
      <c r="V84" s="2" t="s">
        <v>106</v>
      </c>
      <c r="W84" s="2" t="s">
        <v>107</v>
      </c>
      <c r="Y84" s="2" t="s">
        <v>112</v>
      </c>
      <c r="Z84" s="16" t="s">
        <v>113</v>
      </c>
      <c r="AA84" s="19" t="s">
        <v>112</v>
      </c>
      <c r="AB84" s="2" t="s">
        <v>113</v>
      </c>
    </row>
    <row r="85" spans="1:28" ht="12.75" x14ac:dyDescent="0.2">
      <c r="A85" s="28" t="s">
        <v>61</v>
      </c>
      <c r="B85" s="46" t="s">
        <v>322</v>
      </c>
      <c r="C85" s="113"/>
      <c r="D85" s="23"/>
      <c r="E85" s="114"/>
      <c r="F85" s="116"/>
      <c r="G85" s="30">
        <f t="shared" ref="G85:G94" si="98">E85+F85</f>
        <v>0</v>
      </c>
      <c r="H85" s="30">
        <f>C85-G85</f>
        <v>0</v>
      </c>
      <c r="I85" s="97" t="str">
        <f>IF(AND($C85="",$E85="",$F85=""),"",IF(AND(OR($C85&lt;&gt;"",$G85&lt;&gt;""),OR(J85="",K85="")),"Sélectionnez! -&gt;",""))</f>
        <v/>
      </c>
      <c r="J85" s="115"/>
      <c r="K85" s="115"/>
      <c r="L85" s="3" t="str">
        <f t="shared" ref="L85:L88" si="99">IF(J85=K85,"-", "Changement de répartition")</f>
        <v>-</v>
      </c>
      <c r="M85" s="97" t="str">
        <f t="shared" ref="M85:M88" si="100">IF(AND($C85="",$E85="",$F85=""),"",IF(AND(OR($C85&lt;&gt;"",$G85&lt;&gt;""),OR(N85="",O85="")),"Sélectionnez! -&gt;",""))</f>
        <v/>
      </c>
      <c r="N85" s="115" t="s">
        <v>112</v>
      </c>
      <c r="O85" s="115" t="s">
        <v>112</v>
      </c>
      <c r="P85" s="3" t="str">
        <f t="shared" ref="P85:P88" si="101">IF(N85=O85,"-","Changement d'origine")</f>
        <v>-</v>
      </c>
      <c r="Q85" s="44"/>
      <c r="R85" s="3" t="str">
        <f>IF(J85="Interne",C85,"-")</f>
        <v>-</v>
      </c>
      <c r="S85" s="3" t="str">
        <f>IF(J85="Apparenté",C85,"-")</f>
        <v>-</v>
      </c>
      <c r="T85" s="17" t="str">
        <f>IF(J85="Externe",C85,"-")</f>
        <v>-</v>
      </c>
      <c r="U85" s="20" t="str">
        <f>IF(K85="Interne",G85,"-")</f>
        <v>-</v>
      </c>
      <c r="V85" s="3" t="str">
        <f>IF(K85="Apparenté",G85,"-")</f>
        <v>-</v>
      </c>
      <c r="W85" s="3" t="str">
        <f>IF(K85="Externe",G85,"-")</f>
        <v>-</v>
      </c>
      <c r="Y85" s="3" t="str">
        <f>IF($N85="Canadien",IF($C85="","-",$C85),"-")</f>
        <v>-</v>
      </c>
      <c r="Z85" s="17" t="str">
        <f>IF($N85="Non-Canadien",IF($C85="","-",$C85),"-")</f>
        <v>-</v>
      </c>
      <c r="AA85" s="20" t="str">
        <f>IF($O85="Canadien",IF($G85=0,"-",$G85),"-")</f>
        <v>-</v>
      </c>
      <c r="AB85" s="3" t="str">
        <f>IF($O85="Non-Canadien",IF($G85=0,"-",$G85),"-")</f>
        <v>-</v>
      </c>
    </row>
    <row r="86" spans="1:28" ht="12.75" x14ac:dyDescent="0.2">
      <c r="A86" s="28" t="s">
        <v>62</v>
      </c>
      <c r="B86" s="46" t="s">
        <v>323</v>
      </c>
      <c r="C86" s="113"/>
      <c r="D86" s="23"/>
      <c r="E86" s="114"/>
      <c r="F86" s="116"/>
      <c r="G86" s="30">
        <f t="shared" si="98"/>
        <v>0</v>
      </c>
      <c r="H86" s="30">
        <f>C86-G86</f>
        <v>0</v>
      </c>
      <c r="I86" s="97" t="str">
        <f>IF(AND($C86="",$E86="",$F86=""),"",IF(AND(OR($C86&lt;&gt;"",$G86&lt;&gt;""),OR(J86="",K86="")),"Sélectionnez! -&gt;",""))</f>
        <v/>
      </c>
      <c r="J86" s="115"/>
      <c r="K86" s="115"/>
      <c r="L86" s="3" t="str">
        <f t="shared" si="99"/>
        <v>-</v>
      </c>
      <c r="M86" s="97" t="str">
        <f t="shared" si="100"/>
        <v/>
      </c>
      <c r="N86" s="115" t="s">
        <v>112</v>
      </c>
      <c r="O86" s="115" t="s">
        <v>112</v>
      </c>
      <c r="P86" s="3" t="str">
        <f t="shared" si="101"/>
        <v>-</v>
      </c>
      <c r="Q86" s="44"/>
      <c r="R86" s="3" t="str">
        <f>IF(J86="Interne",C86,"-")</f>
        <v>-</v>
      </c>
      <c r="S86" s="3" t="str">
        <f>IF(J86="Apparenté",C86,"-")</f>
        <v>-</v>
      </c>
      <c r="T86" s="17" t="str">
        <f>IF(J86="Externe",C86,"-")</f>
        <v>-</v>
      </c>
      <c r="U86" s="20" t="str">
        <f>IF(K86="Interne",G86,"-")</f>
        <v>-</v>
      </c>
      <c r="V86" s="3" t="str">
        <f>IF(K86="Apparenté",G86,"-")</f>
        <v>-</v>
      </c>
      <c r="W86" s="3" t="str">
        <f>IF(K86="Externe",G86,"-")</f>
        <v>-</v>
      </c>
      <c r="Y86" s="3" t="str">
        <f>IF($N86="Canadien",IF($C86="","-",$C86),"-")</f>
        <v>-</v>
      </c>
      <c r="Z86" s="17" t="str">
        <f>IF($N86="Non-Canadien",IF($C86="","-",$C86),"-")</f>
        <v>-</v>
      </c>
      <c r="AA86" s="20" t="str">
        <f>IF($O86="Canadien",IF($G86=0,"-",$G86),"-")</f>
        <v>-</v>
      </c>
      <c r="AB86" s="3" t="str">
        <f>IF($O86="Non-Canadien",IF($G86=0,"-",$G86),"-")</f>
        <v>-</v>
      </c>
    </row>
    <row r="87" spans="1:28" ht="12.75" x14ac:dyDescent="0.2">
      <c r="A87" s="28" t="s">
        <v>63</v>
      </c>
      <c r="B87" s="46" t="s">
        <v>194</v>
      </c>
      <c r="C87" s="113"/>
      <c r="D87" s="23"/>
      <c r="E87" s="114"/>
      <c r="F87" s="116"/>
      <c r="G87" s="30">
        <f t="shared" si="98"/>
        <v>0</v>
      </c>
      <c r="H87" s="30">
        <f>C87-G87</f>
        <v>0</v>
      </c>
      <c r="I87" s="97" t="str">
        <f>IF(AND($C87="",$E87="",$F87=""),"",IF(AND(OR($C87&lt;&gt;"",$G87&lt;&gt;""),OR(J87="",K87="")),"Sélectionnez! -&gt;",""))</f>
        <v/>
      </c>
      <c r="J87" s="115"/>
      <c r="K87" s="115"/>
      <c r="L87" s="3" t="str">
        <f t="shared" si="99"/>
        <v>-</v>
      </c>
      <c r="M87" s="97" t="str">
        <f t="shared" si="100"/>
        <v/>
      </c>
      <c r="N87" s="115" t="s">
        <v>112</v>
      </c>
      <c r="O87" s="115" t="s">
        <v>112</v>
      </c>
      <c r="P87" s="3" t="str">
        <f t="shared" si="101"/>
        <v>-</v>
      </c>
      <c r="Q87" s="44"/>
      <c r="R87" s="3" t="str">
        <f>IF(J87="Interne",C87,"-")</f>
        <v>-</v>
      </c>
      <c r="S87" s="3" t="str">
        <f>IF(J87="Apparenté",C87,"-")</f>
        <v>-</v>
      </c>
      <c r="T87" s="17" t="str">
        <f>IF(J87="Externe",C87,"-")</f>
        <v>-</v>
      </c>
      <c r="U87" s="20" t="str">
        <f>IF(K87="Interne",G87,"-")</f>
        <v>-</v>
      </c>
      <c r="V87" s="3" t="str">
        <f>IF(K87="Apparenté",G87,"-")</f>
        <v>-</v>
      </c>
      <c r="W87" s="3" t="str">
        <f>IF(K87="Externe",G87,"-")</f>
        <v>-</v>
      </c>
      <c r="Y87" s="3" t="str">
        <f>IF($N87="Canadien",IF($C87="","-",$C87),"-")</f>
        <v>-</v>
      </c>
      <c r="Z87" s="17" t="str">
        <f>IF($N87="Non-Canadien",IF($C87="","-",$C87),"-")</f>
        <v>-</v>
      </c>
      <c r="AA87" s="20" t="str">
        <f>IF($O87="Canadien",IF($G87=0,"-",$G87),"-")</f>
        <v>-</v>
      </c>
      <c r="AB87" s="3" t="str">
        <f>IF($O87="Non-Canadien",IF($G87=0,"-",$G87),"-")</f>
        <v>-</v>
      </c>
    </row>
    <row r="88" spans="1:28" ht="12.75" x14ac:dyDescent="0.2">
      <c r="A88" s="28"/>
      <c r="B88" s="46"/>
      <c r="C88" s="113"/>
      <c r="D88" s="23"/>
      <c r="E88" s="114"/>
      <c r="F88" s="116"/>
      <c r="G88" s="30">
        <f t="shared" si="98"/>
        <v>0</v>
      </c>
      <c r="H88" s="30">
        <f>C88-G88</f>
        <v>0</v>
      </c>
      <c r="I88" s="97" t="str">
        <f>IF(AND($C88="",$E88="",$F88=""),"",IF(AND(OR($C88&lt;&gt;"",$G88&lt;&gt;""),OR(J88="",K88="")),"Sélectionnez! -&gt;",""))</f>
        <v/>
      </c>
      <c r="J88" s="115"/>
      <c r="K88" s="115"/>
      <c r="L88" s="3" t="str">
        <f t="shared" si="99"/>
        <v>-</v>
      </c>
      <c r="M88" s="97" t="str">
        <f t="shared" si="100"/>
        <v/>
      </c>
      <c r="N88" s="115" t="s">
        <v>112</v>
      </c>
      <c r="O88" s="115" t="s">
        <v>112</v>
      </c>
      <c r="P88" s="3" t="str">
        <f t="shared" si="101"/>
        <v>-</v>
      </c>
      <c r="Q88" s="44"/>
      <c r="R88" s="3" t="str">
        <f>IF(J88="Interne",C88,"-")</f>
        <v>-</v>
      </c>
      <c r="S88" s="3" t="str">
        <f>IF(J88="Apparenté",C88,"-")</f>
        <v>-</v>
      </c>
      <c r="T88" s="17" t="str">
        <f>IF(J88="Externe",C88,"-")</f>
        <v>-</v>
      </c>
      <c r="U88" s="20" t="str">
        <f>IF(K88="Interne",G88,"-")</f>
        <v>-</v>
      </c>
      <c r="V88" s="3" t="str">
        <f>IF(K88="Apparenté",G88,"-")</f>
        <v>-</v>
      </c>
      <c r="W88" s="3" t="str">
        <f>IF(K88="Externe",G88,"-")</f>
        <v>-</v>
      </c>
      <c r="Y88" s="3" t="str">
        <f>IF($N88="Canadien",IF($C88="","-",$C88),"-")</f>
        <v>-</v>
      </c>
      <c r="Z88" s="17" t="str">
        <f>IF($N88="Non-Canadien",IF($C88="","-",$C88),"-")</f>
        <v>-</v>
      </c>
      <c r="AA88" s="20" t="str">
        <f>IF($O88="Canadien",IF($G88=0,"-",$G88),"-")</f>
        <v>-</v>
      </c>
      <c r="AB88" s="3" t="str">
        <f>IF($O88="Non-Canadien",IF($G88=0,"-",$G88),"-")</f>
        <v>-</v>
      </c>
    </row>
    <row r="89" spans="1:28" s="22" customFormat="1" ht="12.75" x14ac:dyDescent="0.2">
      <c r="A89" s="26">
        <v>8</v>
      </c>
      <c r="B89" s="47" t="s">
        <v>129</v>
      </c>
      <c r="C89" s="32">
        <f>ROUND(SUM(C85:C88),0)</f>
        <v>0</v>
      </c>
      <c r="D89" s="45"/>
      <c r="E89" s="32">
        <f>ROUND(SUM(E85:E88),0)</f>
        <v>0</v>
      </c>
      <c r="F89" s="48">
        <f>ROUND(SUM(F85:F88),0)</f>
        <v>0</v>
      </c>
      <c r="G89" s="32">
        <f>ROUND(SUM(G85:G88),0)</f>
        <v>0</v>
      </c>
      <c r="H89" s="32">
        <f>SUM(H85:H88)</f>
        <v>0</v>
      </c>
      <c r="I89" s="97"/>
      <c r="J89" s="27"/>
      <c r="K89" s="27"/>
      <c r="L89" s="27"/>
      <c r="M89" s="97"/>
      <c r="N89" s="27"/>
      <c r="O89" s="27"/>
      <c r="P89" s="27"/>
      <c r="R89" s="4">
        <f t="shared" ref="R89:W89" si="102">ROUND(SUM(R85:R88),0)</f>
        <v>0</v>
      </c>
      <c r="S89" s="4">
        <f t="shared" si="102"/>
        <v>0</v>
      </c>
      <c r="T89" s="18">
        <f t="shared" si="102"/>
        <v>0</v>
      </c>
      <c r="U89" s="21">
        <f t="shared" si="102"/>
        <v>0</v>
      </c>
      <c r="V89" s="4">
        <f t="shared" si="102"/>
        <v>0</v>
      </c>
      <c r="W89" s="4">
        <f t="shared" si="102"/>
        <v>0</v>
      </c>
      <c r="Y89" s="4">
        <f>ROUND(SUM(Y85:Y88),0)</f>
        <v>0</v>
      </c>
      <c r="Z89" s="18">
        <f>ROUND(SUM(Z85:Z88),0)</f>
        <v>0</v>
      </c>
      <c r="AA89" s="21">
        <f>ROUND(SUM(AA85:AA88),0)</f>
        <v>0</v>
      </c>
      <c r="AB89" s="4">
        <f>ROUND(SUM(AB85:AB88),0)</f>
        <v>0</v>
      </c>
    </row>
    <row r="90" spans="1:28" ht="12.75" x14ac:dyDescent="0.2">
      <c r="B90" s="1"/>
      <c r="C90" s="23"/>
      <c r="D90" s="23"/>
      <c r="E90" s="23"/>
      <c r="F90" s="23"/>
      <c r="G90" s="24"/>
      <c r="H90" s="24"/>
      <c r="I90" s="97"/>
      <c r="J90" s="27"/>
      <c r="K90" s="27"/>
      <c r="L90" s="27"/>
      <c r="M90" s="97"/>
      <c r="N90" s="27"/>
      <c r="O90" s="27"/>
      <c r="P90" s="27"/>
    </row>
    <row r="91" spans="1:28" s="22" customFormat="1" ht="12.75" x14ac:dyDescent="0.2">
      <c r="A91" s="26">
        <v>9</v>
      </c>
      <c r="B91" s="411" t="s">
        <v>183</v>
      </c>
      <c r="C91" s="412"/>
      <c r="D91" s="412"/>
      <c r="E91" s="412"/>
      <c r="F91" s="412"/>
      <c r="G91" s="412"/>
      <c r="H91" s="413"/>
      <c r="I91" s="97"/>
      <c r="J91" s="27"/>
      <c r="K91" s="27"/>
      <c r="L91" s="27"/>
      <c r="M91" s="97"/>
      <c r="N91" s="27"/>
      <c r="O91" s="27"/>
      <c r="P91" s="27"/>
      <c r="R91" s="2" t="s">
        <v>105</v>
      </c>
      <c r="S91" s="2" t="s">
        <v>106</v>
      </c>
      <c r="T91" s="16" t="s">
        <v>107</v>
      </c>
      <c r="U91" s="19" t="s">
        <v>105</v>
      </c>
      <c r="V91" s="2" t="s">
        <v>106</v>
      </c>
      <c r="W91" s="2" t="s">
        <v>107</v>
      </c>
      <c r="Y91" s="2" t="s">
        <v>112</v>
      </c>
      <c r="Z91" s="16" t="s">
        <v>113</v>
      </c>
      <c r="AA91" s="19" t="s">
        <v>112</v>
      </c>
      <c r="AB91" s="2" t="s">
        <v>113</v>
      </c>
    </row>
    <row r="92" spans="1:28" ht="12.75" x14ac:dyDescent="0.2">
      <c r="A92" s="28" t="s">
        <v>64</v>
      </c>
      <c r="B92" s="46" t="s">
        <v>324</v>
      </c>
      <c r="C92" s="113"/>
      <c r="D92" s="23"/>
      <c r="E92" s="114"/>
      <c r="F92" s="116"/>
      <c r="G92" s="30">
        <f t="shared" si="98"/>
        <v>0</v>
      </c>
      <c r="H92" s="30">
        <f>C92-G92</f>
        <v>0</v>
      </c>
      <c r="I92" s="97" t="str">
        <f>IF(AND($C92="",$E92="",$F92=""),"",IF(AND(OR($C92&lt;&gt;"",$G92&lt;&gt;""),OR(J92="",K92="")),"Sélectionnez! -&gt;",""))</f>
        <v/>
      </c>
      <c r="J92" s="115"/>
      <c r="K92" s="115"/>
      <c r="L92" s="3" t="str">
        <f t="shared" ref="L92:L94" si="103">IF(J92=K92,"-", "Changement de répartition")</f>
        <v>-</v>
      </c>
      <c r="M92" s="97" t="str">
        <f t="shared" ref="M92:M94" si="104">IF(AND($C92="",$E92="",$F92=""),"",IF(AND(OR($C92&lt;&gt;"",$G92&lt;&gt;""),OR(N92="",O92="")),"Sélectionnez! -&gt;",""))</f>
        <v/>
      </c>
      <c r="N92" s="115" t="s">
        <v>112</v>
      </c>
      <c r="O92" s="115" t="s">
        <v>112</v>
      </c>
      <c r="P92" s="3" t="str">
        <f t="shared" ref="P92:P94" si="105">IF(N92=O92,"-","Changement d'origine")</f>
        <v>-</v>
      </c>
      <c r="Q92" s="44"/>
      <c r="R92" s="3" t="str">
        <f>IF(J92="Interne",C92,"-")</f>
        <v>-</v>
      </c>
      <c r="S92" s="3" t="str">
        <f>IF(J92="Apparenté",C92,"-")</f>
        <v>-</v>
      </c>
      <c r="T92" s="17" t="str">
        <f>IF(J92="Externe",C92,"-")</f>
        <v>-</v>
      </c>
      <c r="U92" s="20" t="str">
        <f>IF(K92="Interne",G92,"-")</f>
        <v>-</v>
      </c>
      <c r="V92" s="3" t="str">
        <f>IF(K92="Apparenté",G92,"-")</f>
        <v>-</v>
      </c>
      <c r="W92" s="3" t="str">
        <f>IF(K92="Externe",G92,"-")</f>
        <v>-</v>
      </c>
      <c r="Y92" s="3" t="str">
        <f>IF($N92="Canadien",IF($C92="","-",$C92),"-")</f>
        <v>-</v>
      </c>
      <c r="Z92" s="17" t="str">
        <f>IF($N92="Non-Canadien",IF($C92="","-",$C92),"-")</f>
        <v>-</v>
      </c>
      <c r="AA92" s="20" t="str">
        <f>IF($O92="Canadien",IF($G92=0,"-",$G92),"-")</f>
        <v>-</v>
      </c>
      <c r="AB92" s="3" t="str">
        <f>IF($O92="Non-Canadien",IF($G92=0,"-",$G92),"-")</f>
        <v>-</v>
      </c>
    </row>
    <row r="93" spans="1:28" ht="12.75" customHeight="1" x14ac:dyDescent="0.2">
      <c r="A93" s="28" t="s">
        <v>65</v>
      </c>
      <c r="B93" s="46" t="s">
        <v>192</v>
      </c>
      <c r="C93" s="113"/>
      <c r="D93" s="23"/>
      <c r="E93" s="114"/>
      <c r="F93" s="116"/>
      <c r="G93" s="30">
        <f t="shared" si="98"/>
        <v>0</v>
      </c>
      <c r="H93" s="30">
        <f>C93-G93</f>
        <v>0</v>
      </c>
      <c r="I93" s="97" t="str">
        <f>IF(AND($C93="",$E93="",$F93=""),"",IF(AND(OR($C93&lt;&gt;"",$G93&lt;&gt;""),OR(J93="",K93="")),"Sélectionnez! -&gt;",""))</f>
        <v/>
      </c>
      <c r="J93" s="115"/>
      <c r="K93" s="115"/>
      <c r="L93" s="3" t="str">
        <f t="shared" si="103"/>
        <v>-</v>
      </c>
      <c r="M93" s="97" t="str">
        <f t="shared" si="104"/>
        <v/>
      </c>
      <c r="N93" s="115" t="s">
        <v>112</v>
      </c>
      <c r="O93" s="115" t="s">
        <v>112</v>
      </c>
      <c r="P93" s="3" t="str">
        <f t="shared" si="105"/>
        <v>-</v>
      </c>
      <c r="Q93" s="44"/>
      <c r="R93" s="3" t="str">
        <f>IF(J93="Interne",C93,"-")</f>
        <v>-</v>
      </c>
      <c r="S93" s="3" t="str">
        <f>IF(J93="Apparenté",C93,"-")</f>
        <v>-</v>
      </c>
      <c r="T93" s="17" t="str">
        <f>IF(J93="Externe",C93,"-")</f>
        <v>-</v>
      </c>
      <c r="U93" s="20" t="str">
        <f>IF(K93="Interne",G93,"-")</f>
        <v>-</v>
      </c>
      <c r="V93" s="3" t="str">
        <f>IF(K93="Apparenté",G93,"-")</f>
        <v>-</v>
      </c>
      <c r="W93" s="3" t="str">
        <f>IF(K93="Externe",G93,"-")</f>
        <v>-</v>
      </c>
      <c r="Y93" s="3" t="str">
        <f>IF($N93="Canadien",IF($C93="","-",$C93),"-")</f>
        <v>-</v>
      </c>
      <c r="Z93" s="17" t="str">
        <f>IF($N93="Non-Canadien",IF($C93="","-",$C93),"-")</f>
        <v>-</v>
      </c>
      <c r="AA93" s="20" t="str">
        <f>IF($O93="Canadien",IF($G93=0,"-",$G93),"-")</f>
        <v>-</v>
      </c>
      <c r="AB93" s="3" t="str">
        <f>IF($O93="Non-Canadien",IF($G93=0,"-",$G93),"-")</f>
        <v>-</v>
      </c>
    </row>
    <row r="94" spans="1:28" ht="12.75" customHeight="1" x14ac:dyDescent="0.2">
      <c r="A94" s="28"/>
      <c r="B94" s="46"/>
      <c r="C94" s="113"/>
      <c r="D94" s="23"/>
      <c r="E94" s="114"/>
      <c r="F94" s="116"/>
      <c r="G94" s="30">
        <f t="shared" si="98"/>
        <v>0</v>
      </c>
      <c r="H94" s="30">
        <f>C94-G94</f>
        <v>0</v>
      </c>
      <c r="I94" s="97" t="str">
        <f>IF(AND($C94="",$E94="",$F94=""),"",IF(AND(OR($C94&lt;&gt;"",$G94&lt;&gt;""),OR(J94="",K94="")),"Sélectionnez! -&gt;",""))</f>
        <v/>
      </c>
      <c r="J94" s="115"/>
      <c r="K94" s="115"/>
      <c r="L94" s="3" t="str">
        <f t="shared" si="103"/>
        <v>-</v>
      </c>
      <c r="M94" s="97" t="str">
        <f t="shared" si="104"/>
        <v/>
      </c>
      <c r="N94" s="115" t="s">
        <v>112</v>
      </c>
      <c r="O94" s="115" t="s">
        <v>112</v>
      </c>
      <c r="P94" s="3" t="str">
        <f t="shared" si="105"/>
        <v>-</v>
      </c>
      <c r="Q94" s="44"/>
      <c r="R94" s="3" t="str">
        <f>IF(J94="Interne",C94,"-")</f>
        <v>-</v>
      </c>
      <c r="S94" s="3" t="str">
        <f>IF(J94="Apparenté",C94,"-")</f>
        <v>-</v>
      </c>
      <c r="T94" s="17" t="str">
        <f>IF(J94="Externe",C94,"-")</f>
        <v>-</v>
      </c>
      <c r="U94" s="20" t="str">
        <f>IF(K94="Interne",G94,"-")</f>
        <v>-</v>
      </c>
      <c r="V94" s="3" t="str">
        <f>IF(K94="Apparenté",G94,"-")</f>
        <v>-</v>
      </c>
      <c r="W94" s="3" t="str">
        <f>IF(K94="Externe",G94,"-")</f>
        <v>-</v>
      </c>
      <c r="Y94" s="3" t="str">
        <f>IF($N94="Canadien",IF($C94="","-",$C94),"-")</f>
        <v>-</v>
      </c>
      <c r="Z94" s="17" t="str">
        <f>IF($N94="Non-Canadien",IF($C94="","-",$C94),"-")</f>
        <v>-</v>
      </c>
      <c r="AA94" s="20" t="str">
        <f>IF($O94="Canadien",IF($G94=0,"-",$G94),"-")</f>
        <v>-</v>
      </c>
      <c r="AB94" s="3" t="str">
        <f>IF($O94="Non-Canadien",IF($G94=0,"-",$G94),"-")</f>
        <v>-</v>
      </c>
    </row>
    <row r="95" spans="1:28" s="22" customFormat="1" ht="12.75" customHeight="1" x14ac:dyDescent="0.2">
      <c r="A95" s="26">
        <v>9</v>
      </c>
      <c r="B95" s="47" t="s">
        <v>195</v>
      </c>
      <c r="C95" s="32">
        <f>ROUND(SUM(C92:C94),0)</f>
        <v>0</v>
      </c>
      <c r="D95" s="45"/>
      <c r="E95" s="32">
        <f>ROUND(SUM(E92:E94),0)</f>
        <v>0</v>
      </c>
      <c r="F95" s="48">
        <f>ROUND(SUM(F92:F94),0)</f>
        <v>0</v>
      </c>
      <c r="G95" s="32">
        <f>ROUND(SUM(G92:G94),0)</f>
        <v>0</v>
      </c>
      <c r="H95" s="32">
        <f>SUM(H92:H94)</f>
        <v>0</v>
      </c>
      <c r="I95" s="97"/>
      <c r="J95" s="27"/>
      <c r="K95" s="27"/>
      <c r="L95" s="27"/>
      <c r="M95" s="97"/>
      <c r="N95" s="27"/>
      <c r="O95" s="27"/>
      <c r="P95" s="27"/>
      <c r="R95" s="4">
        <f t="shared" ref="R95:W95" si="106">ROUND(SUM(R92:R94),0)</f>
        <v>0</v>
      </c>
      <c r="S95" s="4">
        <f t="shared" si="106"/>
        <v>0</v>
      </c>
      <c r="T95" s="18">
        <f t="shared" si="106"/>
        <v>0</v>
      </c>
      <c r="U95" s="21">
        <f t="shared" si="106"/>
        <v>0</v>
      </c>
      <c r="V95" s="4">
        <f t="shared" si="106"/>
        <v>0</v>
      </c>
      <c r="W95" s="4">
        <f t="shared" si="106"/>
        <v>0</v>
      </c>
      <c r="Y95" s="4">
        <f>ROUND(SUM(Y92:Y94),0)</f>
        <v>0</v>
      </c>
      <c r="Z95" s="18">
        <f>ROUND(SUM(Z92:Z94),0)</f>
        <v>0</v>
      </c>
      <c r="AA95" s="21">
        <f>ROUND(SUM(AA92:AA94),0)</f>
        <v>0</v>
      </c>
      <c r="AB95" s="4">
        <f>ROUND(SUM(AB92:AB94),0)</f>
        <v>0</v>
      </c>
    </row>
    <row r="96" spans="1:28" ht="12.75" customHeight="1" x14ac:dyDescent="0.2">
      <c r="B96" s="1"/>
      <c r="C96" s="23"/>
      <c r="D96" s="23"/>
      <c r="E96" s="23"/>
      <c r="F96" s="23"/>
      <c r="G96" s="24"/>
      <c r="H96" s="24"/>
      <c r="I96" s="97"/>
      <c r="J96" s="27"/>
      <c r="K96" s="27"/>
      <c r="L96" s="27"/>
      <c r="M96" s="97"/>
      <c r="N96" s="27"/>
      <c r="O96" s="27"/>
      <c r="P96" s="27"/>
    </row>
    <row r="97" spans="1:28" s="22" customFormat="1" ht="12.75" x14ac:dyDescent="0.2">
      <c r="A97" s="26">
        <v>10</v>
      </c>
      <c r="B97" s="411" t="s">
        <v>208</v>
      </c>
      <c r="C97" s="412"/>
      <c r="D97" s="412"/>
      <c r="E97" s="412"/>
      <c r="F97" s="412"/>
      <c r="G97" s="412"/>
      <c r="H97" s="413"/>
      <c r="I97" s="97"/>
      <c r="J97" s="27"/>
      <c r="K97" s="27"/>
      <c r="L97" s="27"/>
      <c r="M97" s="97"/>
      <c r="N97" s="27"/>
      <c r="O97" s="27"/>
      <c r="P97" s="27"/>
      <c r="R97" s="2" t="s">
        <v>105</v>
      </c>
      <c r="S97" s="2" t="s">
        <v>106</v>
      </c>
      <c r="T97" s="16" t="s">
        <v>107</v>
      </c>
      <c r="U97" s="19" t="s">
        <v>105</v>
      </c>
      <c r="V97" s="2" t="s">
        <v>106</v>
      </c>
      <c r="W97" s="2" t="s">
        <v>107</v>
      </c>
      <c r="Y97" s="2" t="s">
        <v>112</v>
      </c>
      <c r="Z97" s="16" t="s">
        <v>113</v>
      </c>
      <c r="AA97" s="19" t="s">
        <v>112</v>
      </c>
      <c r="AB97" s="2" t="s">
        <v>113</v>
      </c>
    </row>
    <row r="98" spans="1:28" ht="12.75" x14ac:dyDescent="0.2">
      <c r="A98" s="36" t="s">
        <v>4</v>
      </c>
      <c r="B98" s="46" t="s">
        <v>329</v>
      </c>
      <c r="C98" s="113"/>
      <c r="D98" s="23"/>
      <c r="E98" s="114"/>
      <c r="F98" s="116"/>
      <c r="G98" s="30">
        <f t="shared" ref="G98:G104" si="107">E98+F98</f>
        <v>0</v>
      </c>
      <c r="H98" s="30">
        <f t="shared" ref="H98:H106" si="108">C98-G98</f>
        <v>0</v>
      </c>
      <c r="I98" s="97" t="str">
        <f t="shared" ref="I98:I106" si="109">IF(AND($C98="",$E98="",$F98=""),"",IF(AND(OR($C98&lt;&gt;"",$G98&lt;&gt;""),OR(J98="",K98="")),"Sélectionnez! -&gt;",""))</f>
        <v/>
      </c>
      <c r="J98" s="115"/>
      <c r="K98" s="115"/>
      <c r="L98" s="3" t="str">
        <f t="shared" ref="L98:L106" si="110">IF(J98=K98,"-", "Changement de répartition")</f>
        <v>-</v>
      </c>
      <c r="M98" s="97" t="str">
        <f t="shared" ref="M98:M106" si="111">IF(AND($C98="",$E98="",$F98=""),"",IF(AND(OR($C98&lt;&gt;"",$G98&lt;&gt;""),OR(N98="",O98="")),"Sélectionnez! -&gt;",""))</f>
        <v/>
      </c>
      <c r="N98" s="115" t="s">
        <v>112</v>
      </c>
      <c r="O98" s="115" t="s">
        <v>112</v>
      </c>
      <c r="P98" s="3" t="str">
        <f t="shared" ref="P98:P106" si="112">IF(N98=O98,"-","Changement d'origine")</f>
        <v>-</v>
      </c>
      <c r="Q98" s="44"/>
      <c r="R98" s="3" t="str">
        <f t="shared" ref="R98:R106" si="113">IF(J98="Interne",C98,"-")</f>
        <v>-</v>
      </c>
      <c r="S98" s="3" t="str">
        <f t="shared" ref="S98:S106" si="114">IF(J98="Apparenté",C98,"-")</f>
        <v>-</v>
      </c>
      <c r="T98" s="17" t="str">
        <f t="shared" ref="T98:T106" si="115">IF(J98="Externe",C98,"-")</f>
        <v>-</v>
      </c>
      <c r="U98" s="20" t="str">
        <f t="shared" ref="U98:U106" si="116">IF(K98="Interne",G98,"-")</f>
        <v>-</v>
      </c>
      <c r="V98" s="3" t="str">
        <f t="shared" ref="V98:V106" si="117">IF(K98="Apparenté",G98,"-")</f>
        <v>-</v>
      </c>
      <c r="W98" s="3" t="str">
        <f t="shared" ref="W98:W106" si="118">IF(K98="Externe",G98,"-")</f>
        <v>-</v>
      </c>
      <c r="Y98" s="3" t="str">
        <f t="shared" ref="Y98:Y106" si="119">IF($N98="Canadien",IF($C98="","-",$C98),"-")</f>
        <v>-</v>
      </c>
      <c r="Z98" s="17" t="str">
        <f t="shared" ref="Z98:Z106" si="120">IF($N98="Non-Canadien",IF($C98="","-",$C98),"-")</f>
        <v>-</v>
      </c>
      <c r="AA98" s="20" t="str">
        <f t="shared" ref="AA98:AA106" si="121">IF($O98="Canadien",IF($G98=0,"-",$G98),"-")</f>
        <v>-</v>
      </c>
      <c r="AB98" s="3" t="str">
        <f t="shared" ref="AB98:AB106" si="122">IF($O98="Non-Canadien",IF($G98=0,"-",$G98),"-")</f>
        <v>-</v>
      </c>
    </row>
    <row r="99" spans="1:28" ht="12.75" x14ac:dyDescent="0.2">
      <c r="A99" s="36" t="s">
        <v>66</v>
      </c>
      <c r="B99" s="46" t="s">
        <v>196</v>
      </c>
      <c r="C99" s="113"/>
      <c r="D99" s="23"/>
      <c r="E99" s="114"/>
      <c r="F99" s="116"/>
      <c r="G99" s="30">
        <f t="shared" si="107"/>
        <v>0</v>
      </c>
      <c r="H99" s="30">
        <f t="shared" si="108"/>
        <v>0</v>
      </c>
      <c r="I99" s="97" t="str">
        <f t="shared" si="109"/>
        <v/>
      </c>
      <c r="J99" s="115"/>
      <c r="K99" s="115"/>
      <c r="L99" s="3" t="str">
        <f t="shared" si="110"/>
        <v>-</v>
      </c>
      <c r="M99" s="97" t="str">
        <f t="shared" si="111"/>
        <v/>
      </c>
      <c r="N99" s="115" t="s">
        <v>112</v>
      </c>
      <c r="O99" s="115" t="s">
        <v>112</v>
      </c>
      <c r="P99" s="3" t="str">
        <f t="shared" si="112"/>
        <v>-</v>
      </c>
      <c r="Q99" s="44"/>
      <c r="R99" s="3" t="str">
        <f t="shared" si="113"/>
        <v>-</v>
      </c>
      <c r="S99" s="3" t="str">
        <f t="shared" si="114"/>
        <v>-</v>
      </c>
      <c r="T99" s="17" t="str">
        <f t="shared" si="115"/>
        <v>-</v>
      </c>
      <c r="U99" s="20" t="str">
        <f t="shared" si="116"/>
        <v>-</v>
      </c>
      <c r="V99" s="3" t="str">
        <f t="shared" si="117"/>
        <v>-</v>
      </c>
      <c r="W99" s="3" t="str">
        <f t="shared" si="118"/>
        <v>-</v>
      </c>
      <c r="Y99" s="3" t="str">
        <f t="shared" si="119"/>
        <v>-</v>
      </c>
      <c r="Z99" s="17" t="str">
        <f t="shared" si="120"/>
        <v>-</v>
      </c>
      <c r="AA99" s="20" t="str">
        <f t="shared" si="121"/>
        <v>-</v>
      </c>
      <c r="AB99" s="3" t="str">
        <f t="shared" si="122"/>
        <v>-</v>
      </c>
    </row>
    <row r="100" spans="1:28" ht="12.75" x14ac:dyDescent="0.2">
      <c r="A100" s="36" t="s">
        <v>5</v>
      </c>
      <c r="B100" s="46" t="s">
        <v>197</v>
      </c>
      <c r="C100" s="113"/>
      <c r="D100" s="23"/>
      <c r="E100" s="114"/>
      <c r="F100" s="116"/>
      <c r="G100" s="30">
        <f t="shared" si="107"/>
        <v>0</v>
      </c>
      <c r="H100" s="30">
        <f t="shared" si="108"/>
        <v>0</v>
      </c>
      <c r="I100" s="97" t="str">
        <f t="shared" si="109"/>
        <v/>
      </c>
      <c r="J100" s="115"/>
      <c r="K100" s="115"/>
      <c r="L100" s="3" t="str">
        <f t="shared" si="110"/>
        <v>-</v>
      </c>
      <c r="M100" s="97" t="str">
        <f t="shared" si="111"/>
        <v/>
      </c>
      <c r="N100" s="115" t="s">
        <v>112</v>
      </c>
      <c r="O100" s="115" t="s">
        <v>112</v>
      </c>
      <c r="P100" s="3" t="str">
        <f t="shared" si="112"/>
        <v>-</v>
      </c>
      <c r="Q100" s="44"/>
      <c r="R100" s="3" t="str">
        <f t="shared" si="113"/>
        <v>-</v>
      </c>
      <c r="S100" s="3" t="str">
        <f t="shared" si="114"/>
        <v>-</v>
      </c>
      <c r="T100" s="17" t="str">
        <f t="shared" si="115"/>
        <v>-</v>
      </c>
      <c r="U100" s="20" t="str">
        <f t="shared" si="116"/>
        <v>-</v>
      </c>
      <c r="V100" s="3" t="str">
        <f t="shared" si="117"/>
        <v>-</v>
      </c>
      <c r="W100" s="3" t="str">
        <f t="shared" si="118"/>
        <v>-</v>
      </c>
      <c r="Y100" s="3" t="str">
        <f t="shared" si="119"/>
        <v>-</v>
      </c>
      <c r="Z100" s="17" t="str">
        <f t="shared" si="120"/>
        <v>-</v>
      </c>
      <c r="AA100" s="20" t="str">
        <f t="shared" si="121"/>
        <v>-</v>
      </c>
      <c r="AB100" s="3" t="str">
        <f t="shared" si="122"/>
        <v>-</v>
      </c>
    </row>
    <row r="101" spans="1:28" ht="12.75" customHeight="1" x14ac:dyDescent="0.2">
      <c r="A101" s="36" t="s">
        <v>67</v>
      </c>
      <c r="B101" s="46" t="s">
        <v>198</v>
      </c>
      <c r="C101" s="113"/>
      <c r="D101" s="23"/>
      <c r="E101" s="114"/>
      <c r="F101" s="116"/>
      <c r="G101" s="30">
        <f t="shared" si="107"/>
        <v>0</v>
      </c>
      <c r="H101" s="30">
        <f t="shared" si="108"/>
        <v>0</v>
      </c>
      <c r="I101" s="97" t="str">
        <f t="shared" si="109"/>
        <v/>
      </c>
      <c r="J101" s="115"/>
      <c r="K101" s="115"/>
      <c r="L101" s="3" t="str">
        <f t="shared" si="110"/>
        <v>-</v>
      </c>
      <c r="M101" s="97" t="str">
        <f t="shared" si="111"/>
        <v/>
      </c>
      <c r="N101" s="115" t="s">
        <v>112</v>
      </c>
      <c r="O101" s="115" t="s">
        <v>112</v>
      </c>
      <c r="P101" s="3" t="str">
        <f t="shared" si="112"/>
        <v>-</v>
      </c>
      <c r="Q101" s="44"/>
      <c r="R101" s="3" t="str">
        <f t="shared" si="113"/>
        <v>-</v>
      </c>
      <c r="S101" s="3" t="str">
        <f t="shared" si="114"/>
        <v>-</v>
      </c>
      <c r="T101" s="17" t="str">
        <f t="shared" si="115"/>
        <v>-</v>
      </c>
      <c r="U101" s="20" t="str">
        <f t="shared" si="116"/>
        <v>-</v>
      </c>
      <c r="V101" s="3" t="str">
        <f t="shared" si="117"/>
        <v>-</v>
      </c>
      <c r="W101" s="3" t="str">
        <f t="shared" si="118"/>
        <v>-</v>
      </c>
      <c r="Y101" s="3" t="str">
        <f t="shared" si="119"/>
        <v>-</v>
      </c>
      <c r="Z101" s="17" t="str">
        <f t="shared" si="120"/>
        <v>-</v>
      </c>
      <c r="AA101" s="20" t="str">
        <f t="shared" si="121"/>
        <v>-</v>
      </c>
      <c r="AB101" s="3" t="str">
        <f t="shared" si="122"/>
        <v>-</v>
      </c>
    </row>
    <row r="102" spans="1:28" ht="12.75" customHeight="1" x14ac:dyDescent="0.2">
      <c r="A102" s="36" t="s">
        <v>6</v>
      </c>
      <c r="B102" s="46" t="s">
        <v>199</v>
      </c>
      <c r="C102" s="113"/>
      <c r="D102" s="23"/>
      <c r="E102" s="114"/>
      <c r="F102" s="116"/>
      <c r="G102" s="30">
        <f t="shared" si="107"/>
        <v>0</v>
      </c>
      <c r="H102" s="30">
        <f t="shared" si="108"/>
        <v>0</v>
      </c>
      <c r="I102" s="97" t="str">
        <f t="shared" si="109"/>
        <v/>
      </c>
      <c r="J102" s="115"/>
      <c r="K102" s="115"/>
      <c r="L102" s="3" t="str">
        <f t="shared" si="110"/>
        <v>-</v>
      </c>
      <c r="M102" s="97" t="str">
        <f t="shared" si="111"/>
        <v/>
      </c>
      <c r="N102" s="115" t="s">
        <v>112</v>
      </c>
      <c r="O102" s="115" t="s">
        <v>112</v>
      </c>
      <c r="P102" s="3" t="str">
        <f t="shared" si="112"/>
        <v>-</v>
      </c>
      <c r="Q102" s="44"/>
      <c r="R102" s="3" t="str">
        <f t="shared" si="113"/>
        <v>-</v>
      </c>
      <c r="S102" s="3" t="str">
        <f t="shared" si="114"/>
        <v>-</v>
      </c>
      <c r="T102" s="17" t="str">
        <f t="shared" si="115"/>
        <v>-</v>
      </c>
      <c r="U102" s="20" t="str">
        <f t="shared" si="116"/>
        <v>-</v>
      </c>
      <c r="V102" s="3" t="str">
        <f t="shared" si="117"/>
        <v>-</v>
      </c>
      <c r="W102" s="3" t="str">
        <f t="shared" si="118"/>
        <v>-</v>
      </c>
      <c r="Y102" s="3" t="str">
        <f t="shared" si="119"/>
        <v>-</v>
      </c>
      <c r="Z102" s="17" t="str">
        <f t="shared" si="120"/>
        <v>-</v>
      </c>
      <c r="AA102" s="20" t="str">
        <f t="shared" si="121"/>
        <v>-</v>
      </c>
      <c r="AB102" s="3" t="str">
        <f t="shared" si="122"/>
        <v>-</v>
      </c>
    </row>
    <row r="103" spans="1:28" ht="12.75" customHeight="1" x14ac:dyDescent="0.2">
      <c r="A103" s="36" t="s">
        <v>68</v>
      </c>
      <c r="B103" s="46" t="s">
        <v>381</v>
      </c>
      <c r="C103" s="113"/>
      <c r="D103" s="23"/>
      <c r="E103" s="114"/>
      <c r="F103" s="116"/>
      <c r="G103" s="30">
        <f t="shared" si="107"/>
        <v>0</v>
      </c>
      <c r="H103" s="30">
        <f t="shared" si="108"/>
        <v>0</v>
      </c>
      <c r="I103" s="97" t="str">
        <f t="shared" si="109"/>
        <v/>
      </c>
      <c r="J103" s="115"/>
      <c r="K103" s="115"/>
      <c r="L103" s="3" t="str">
        <f t="shared" si="110"/>
        <v>-</v>
      </c>
      <c r="M103" s="97" t="str">
        <f t="shared" si="111"/>
        <v/>
      </c>
      <c r="N103" s="115" t="s">
        <v>112</v>
      </c>
      <c r="O103" s="115" t="s">
        <v>112</v>
      </c>
      <c r="P103" s="3" t="str">
        <f t="shared" si="112"/>
        <v>-</v>
      </c>
      <c r="Q103" s="44"/>
      <c r="R103" s="3" t="str">
        <f t="shared" si="113"/>
        <v>-</v>
      </c>
      <c r="S103" s="3" t="str">
        <f t="shared" si="114"/>
        <v>-</v>
      </c>
      <c r="T103" s="17" t="str">
        <f t="shared" si="115"/>
        <v>-</v>
      </c>
      <c r="U103" s="20" t="str">
        <f t="shared" si="116"/>
        <v>-</v>
      </c>
      <c r="V103" s="3" t="str">
        <f t="shared" si="117"/>
        <v>-</v>
      </c>
      <c r="W103" s="3" t="str">
        <f t="shared" si="118"/>
        <v>-</v>
      </c>
      <c r="Y103" s="3" t="str">
        <f t="shared" si="119"/>
        <v>-</v>
      </c>
      <c r="Z103" s="17" t="str">
        <f t="shared" si="120"/>
        <v>-</v>
      </c>
      <c r="AA103" s="20" t="str">
        <f t="shared" si="121"/>
        <v>-</v>
      </c>
      <c r="AB103" s="3" t="str">
        <f t="shared" si="122"/>
        <v>-</v>
      </c>
    </row>
    <row r="104" spans="1:28" ht="12.75" customHeight="1" x14ac:dyDescent="0.2">
      <c r="A104" s="36" t="s">
        <v>168</v>
      </c>
      <c r="B104" s="46" t="s">
        <v>144</v>
      </c>
      <c r="C104" s="113"/>
      <c r="D104" s="23"/>
      <c r="E104" s="114"/>
      <c r="F104" s="116"/>
      <c r="G104" s="30">
        <f t="shared" si="107"/>
        <v>0</v>
      </c>
      <c r="H104" s="30">
        <f t="shared" si="108"/>
        <v>0</v>
      </c>
      <c r="I104" s="97" t="str">
        <f t="shared" si="109"/>
        <v/>
      </c>
      <c r="J104" s="115"/>
      <c r="K104" s="115"/>
      <c r="L104" s="3" t="str">
        <f t="shared" si="110"/>
        <v>-</v>
      </c>
      <c r="M104" s="97" t="str">
        <f t="shared" si="111"/>
        <v/>
      </c>
      <c r="N104" s="115" t="s">
        <v>112</v>
      </c>
      <c r="O104" s="115" t="s">
        <v>112</v>
      </c>
      <c r="P104" s="3" t="str">
        <f t="shared" si="112"/>
        <v>-</v>
      </c>
      <c r="Q104" s="44"/>
      <c r="R104" s="3" t="str">
        <f t="shared" si="113"/>
        <v>-</v>
      </c>
      <c r="S104" s="3" t="str">
        <f t="shared" si="114"/>
        <v>-</v>
      </c>
      <c r="T104" s="17" t="str">
        <f t="shared" si="115"/>
        <v>-</v>
      </c>
      <c r="U104" s="20" t="str">
        <f t="shared" si="116"/>
        <v>-</v>
      </c>
      <c r="V104" s="3" t="str">
        <f t="shared" si="117"/>
        <v>-</v>
      </c>
      <c r="W104" s="3" t="str">
        <f t="shared" si="118"/>
        <v>-</v>
      </c>
      <c r="Y104" s="3" t="str">
        <f t="shared" si="119"/>
        <v>-</v>
      </c>
      <c r="Z104" s="17" t="str">
        <f t="shared" si="120"/>
        <v>-</v>
      </c>
      <c r="AA104" s="20" t="str">
        <f t="shared" si="121"/>
        <v>-</v>
      </c>
      <c r="AB104" s="3" t="str">
        <f t="shared" si="122"/>
        <v>-</v>
      </c>
    </row>
    <row r="105" spans="1:28" ht="12.75" x14ac:dyDescent="0.2">
      <c r="A105" s="36" t="s">
        <v>7</v>
      </c>
      <c r="B105" s="46" t="s">
        <v>194</v>
      </c>
      <c r="C105" s="113"/>
      <c r="D105" s="23"/>
      <c r="E105" s="114"/>
      <c r="F105" s="116"/>
      <c r="G105" s="30">
        <f>E105+F105</f>
        <v>0</v>
      </c>
      <c r="H105" s="30">
        <f t="shared" si="108"/>
        <v>0</v>
      </c>
      <c r="I105" s="97" t="str">
        <f t="shared" si="109"/>
        <v/>
      </c>
      <c r="J105" s="115"/>
      <c r="K105" s="115"/>
      <c r="L105" s="3" t="str">
        <f t="shared" si="110"/>
        <v>-</v>
      </c>
      <c r="M105" s="97" t="str">
        <f t="shared" si="111"/>
        <v/>
      </c>
      <c r="N105" s="115" t="s">
        <v>112</v>
      </c>
      <c r="O105" s="115" t="s">
        <v>112</v>
      </c>
      <c r="P105" s="3" t="str">
        <f t="shared" si="112"/>
        <v>-</v>
      </c>
      <c r="Q105" s="44"/>
      <c r="R105" s="3" t="str">
        <f t="shared" si="113"/>
        <v>-</v>
      </c>
      <c r="S105" s="3" t="str">
        <f t="shared" si="114"/>
        <v>-</v>
      </c>
      <c r="T105" s="17" t="str">
        <f t="shared" si="115"/>
        <v>-</v>
      </c>
      <c r="U105" s="20" t="str">
        <f t="shared" si="116"/>
        <v>-</v>
      </c>
      <c r="V105" s="3" t="str">
        <f t="shared" si="117"/>
        <v>-</v>
      </c>
      <c r="W105" s="3" t="str">
        <f t="shared" si="118"/>
        <v>-</v>
      </c>
      <c r="Y105" s="3" t="str">
        <f t="shared" si="119"/>
        <v>-</v>
      </c>
      <c r="Z105" s="17" t="str">
        <f t="shared" si="120"/>
        <v>-</v>
      </c>
      <c r="AA105" s="20" t="str">
        <f t="shared" si="121"/>
        <v>-</v>
      </c>
      <c r="AB105" s="3" t="str">
        <f t="shared" si="122"/>
        <v>-</v>
      </c>
    </row>
    <row r="106" spans="1:28" ht="12.75" x14ac:dyDescent="0.2">
      <c r="A106" s="36"/>
      <c r="B106" s="46"/>
      <c r="C106" s="113"/>
      <c r="D106" s="23"/>
      <c r="E106" s="114"/>
      <c r="F106" s="116"/>
      <c r="G106" s="30">
        <f>E106+F106</f>
        <v>0</v>
      </c>
      <c r="H106" s="30">
        <f t="shared" si="108"/>
        <v>0</v>
      </c>
      <c r="I106" s="97" t="str">
        <f t="shared" si="109"/>
        <v/>
      </c>
      <c r="J106" s="115"/>
      <c r="K106" s="115"/>
      <c r="L106" s="3" t="str">
        <f t="shared" si="110"/>
        <v>-</v>
      </c>
      <c r="M106" s="97" t="str">
        <f t="shared" si="111"/>
        <v/>
      </c>
      <c r="N106" s="115" t="s">
        <v>112</v>
      </c>
      <c r="O106" s="115" t="s">
        <v>112</v>
      </c>
      <c r="P106" s="3" t="str">
        <f t="shared" si="112"/>
        <v>-</v>
      </c>
      <c r="Q106" s="44"/>
      <c r="R106" s="3" t="str">
        <f t="shared" si="113"/>
        <v>-</v>
      </c>
      <c r="S106" s="3" t="str">
        <f t="shared" si="114"/>
        <v>-</v>
      </c>
      <c r="T106" s="17" t="str">
        <f t="shared" si="115"/>
        <v>-</v>
      </c>
      <c r="U106" s="20" t="str">
        <f t="shared" si="116"/>
        <v>-</v>
      </c>
      <c r="V106" s="3" t="str">
        <f t="shared" si="117"/>
        <v>-</v>
      </c>
      <c r="W106" s="3" t="str">
        <f t="shared" si="118"/>
        <v>-</v>
      </c>
      <c r="Y106" s="3" t="str">
        <f t="shared" si="119"/>
        <v>-</v>
      </c>
      <c r="Z106" s="17" t="str">
        <f t="shared" si="120"/>
        <v>-</v>
      </c>
      <c r="AA106" s="20" t="str">
        <f t="shared" si="121"/>
        <v>-</v>
      </c>
      <c r="AB106" s="3" t="str">
        <f t="shared" si="122"/>
        <v>-</v>
      </c>
    </row>
    <row r="107" spans="1:28" s="22" customFormat="1" ht="12.75" x14ac:dyDescent="0.2">
      <c r="A107" s="26">
        <v>10</v>
      </c>
      <c r="B107" s="47" t="s">
        <v>212</v>
      </c>
      <c r="C107" s="32">
        <f>ROUND(SUM(C98:C106),0)</f>
        <v>0</v>
      </c>
      <c r="D107" s="45"/>
      <c r="E107" s="32">
        <f>ROUND(SUM(E98:E106),0)</f>
        <v>0</v>
      </c>
      <c r="F107" s="48">
        <f>ROUND(SUM(F98:F106),0)</f>
        <v>0</v>
      </c>
      <c r="G107" s="32">
        <f>ROUND(SUM(G98:G106),0)</f>
        <v>0</v>
      </c>
      <c r="H107" s="32">
        <f>SUM(H98:H106)</f>
        <v>0</v>
      </c>
      <c r="I107" s="97"/>
      <c r="J107" s="27"/>
      <c r="K107" s="27"/>
      <c r="L107" s="27"/>
      <c r="M107" s="97"/>
      <c r="N107" s="27"/>
      <c r="O107" s="27"/>
      <c r="P107" s="27"/>
      <c r="R107" s="4">
        <f t="shared" ref="R107:W107" si="123">ROUND(SUM(R98:R106),0)</f>
        <v>0</v>
      </c>
      <c r="S107" s="4">
        <f t="shared" si="123"/>
        <v>0</v>
      </c>
      <c r="T107" s="18">
        <f t="shared" si="123"/>
        <v>0</v>
      </c>
      <c r="U107" s="21">
        <f t="shared" si="123"/>
        <v>0</v>
      </c>
      <c r="V107" s="4">
        <f t="shared" si="123"/>
        <v>0</v>
      </c>
      <c r="W107" s="4">
        <f t="shared" si="123"/>
        <v>0</v>
      </c>
      <c r="Y107" s="4">
        <f>ROUND(SUM(Y98:Y106),0)</f>
        <v>0</v>
      </c>
      <c r="Z107" s="18">
        <f>ROUND(SUM(Z98:Z106),0)</f>
        <v>0</v>
      </c>
      <c r="AA107" s="21">
        <f>ROUND(SUM(AA98:AA106),0)</f>
        <v>0</v>
      </c>
      <c r="AB107" s="4">
        <f>ROUND(SUM(AB98:AB106),0)</f>
        <v>0</v>
      </c>
    </row>
    <row r="108" spans="1:28" ht="12.75" customHeight="1" thickBot="1" x14ac:dyDescent="0.25">
      <c r="B108" s="1"/>
      <c r="I108" s="97"/>
      <c r="J108" s="27"/>
      <c r="K108" s="27"/>
      <c r="L108" s="27"/>
      <c r="M108" s="97"/>
      <c r="N108" s="27"/>
      <c r="O108" s="27"/>
      <c r="P108" s="27"/>
    </row>
    <row r="109" spans="1:28" ht="14.25" customHeight="1" thickBot="1" x14ac:dyDescent="0.25">
      <c r="A109" s="417" t="s">
        <v>184</v>
      </c>
      <c r="B109" s="418"/>
      <c r="C109" s="418"/>
      <c r="D109" s="418"/>
      <c r="E109" s="418"/>
      <c r="F109" s="418"/>
      <c r="G109" s="418"/>
      <c r="H109" s="419"/>
      <c r="I109" s="97"/>
      <c r="J109" s="27"/>
      <c r="K109" s="27"/>
      <c r="L109" s="27"/>
      <c r="M109" s="97"/>
      <c r="N109" s="27"/>
      <c r="O109" s="27"/>
      <c r="P109" s="27"/>
    </row>
    <row r="110" spans="1:28" ht="12.75" customHeight="1" x14ac:dyDescent="0.2">
      <c r="B110" s="1"/>
      <c r="I110" s="97"/>
      <c r="J110" s="27"/>
      <c r="K110" s="27"/>
      <c r="L110" s="27"/>
      <c r="M110" s="97"/>
      <c r="N110" s="27"/>
      <c r="O110" s="27"/>
      <c r="P110" s="27"/>
    </row>
    <row r="111" spans="1:28" s="22" customFormat="1" ht="12.75" customHeight="1" x14ac:dyDescent="0.2">
      <c r="A111" s="226">
        <v>11</v>
      </c>
      <c r="B111" s="399" t="s">
        <v>180</v>
      </c>
      <c r="C111" s="400"/>
      <c r="D111" s="400"/>
      <c r="E111" s="400"/>
      <c r="F111" s="400"/>
      <c r="G111" s="400"/>
      <c r="H111" s="401"/>
      <c r="I111" s="97"/>
      <c r="J111" s="27"/>
      <c r="K111" s="27"/>
      <c r="L111" s="27"/>
      <c r="M111" s="97"/>
      <c r="N111" s="27"/>
      <c r="O111" s="27"/>
      <c r="P111" s="27"/>
      <c r="R111" s="2" t="s">
        <v>105</v>
      </c>
      <c r="S111" s="2" t="s">
        <v>106</v>
      </c>
      <c r="T111" s="16" t="s">
        <v>107</v>
      </c>
      <c r="U111" s="19" t="s">
        <v>105</v>
      </c>
      <c r="V111" s="2" t="s">
        <v>106</v>
      </c>
      <c r="W111" s="2" t="s">
        <v>107</v>
      </c>
      <c r="Y111" s="2" t="s">
        <v>112</v>
      </c>
      <c r="Z111" s="16" t="s">
        <v>113</v>
      </c>
      <c r="AA111" s="19" t="s">
        <v>112</v>
      </c>
      <c r="AB111" s="2" t="s">
        <v>113</v>
      </c>
    </row>
    <row r="112" spans="1:28" ht="12.75" customHeight="1" x14ac:dyDescent="0.2">
      <c r="A112" s="402" t="s">
        <v>200</v>
      </c>
      <c r="B112" s="403"/>
      <c r="C112" s="403"/>
      <c r="D112" s="403"/>
      <c r="E112" s="403"/>
      <c r="F112" s="403"/>
      <c r="G112" s="403"/>
      <c r="H112" s="403"/>
      <c r="I112" s="403"/>
      <c r="J112" s="403"/>
      <c r="K112" s="403"/>
      <c r="L112" s="403"/>
      <c r="M112" s="403"/>
      <c r="N112" s="403"/>
      <c r="O112" s="403"/>
      <c r="P112" s="404"/>
      <c r="Q112" s="44"/>
      <c r="R112" s="249"/>
      <c r="S112" s="249"/>
      <c r="T112" s="250"/>
      <c r="U112" s="251"/>
      <c r="V112" s="249"/>
      <c r="W112" s="249"/>
      <c r="Y112" s="249"/>
      <c r="Z112" s="250"/>
      <c r="AA112" s="252"/>
      <c r="AB112" s="249"/>
    </row>
    <row r="113" spans="1:28" ht="12.75" x14ac:dyDescent="0.2">
      <c r="A113" s="234" t="s">
        <v>8</v>
      </c>
      <c r="B113" s="233" t="s">
        <v>130</v>
      </c>
      <c r="C113" s="229"/>
      <c r="D113" s="23"/>
      <c r="E113" s="229"/>
      <c r="F113" s="230"/>
      <c r="G113" s="231">
        <f t="shared" ref="G113:G121" si="124">E113+F113</f>
        <v>0</v>
      </c>
      <c r="H113" s="231">
        <f t="shared" ref="H113:H121" si="125">C113-G113</f>
        <v>0</v>
      </c>
      <c r="I113" s="97" t="str">
        <f t="shared" ref="I113:I121" si="126">IF(AND($C113="",$E113="",$F113=""),"",IF(AND(OR($C113&lt;&gt;"",$G113&lt;&gt;""),OR(J113="",K113="")),"Sélectionnez! -&gt;",""))</f>
        <v/>
      </c>
      <c r="J113" s="115"/>
      <c r="K113" s="115"/>
      <c r="L113" s="3" t="str">
        <f t="shared" ref="L113:L121" si="127">IF(J113=K113,"-", "Changement de répartition")</f>
        <v>-</v>
      </c>
      <c r="M113" s="97" t="str">
        <f t="shared" ref="M113:M121" si="128">IF(AND($C113="",$E113="",$F113=""),"",IF(AND(OR($C113&lt;&gt;"",$G113&lt;&gt;""),OR(N113="",O113="")),"Sélectionnez! -&gt;",""))</f>
        <v/>
      </c>
      <c r="N113" s="115" t="s">
        <v>112</v>
      </c>
      <c r="O113" s="115" t="s">
        <v>112</v>
      </c>
      <c r="P113" s="3" t="str">
        <f t="shared" ref="P113:P121" si="129">IF(N113=O113,"-","Changement d'origine")</f>
        <v>-</v>
      </c>
      <c r="Q113" s="44"/>
      <c r="R113" s="3" t="str">
        <f t="shared" ref="R113:R121" si="130">IF(J113="Interne",C113,"-")</f>
        <v>-</v>
      </c>
      <c r="S113" s="3" t="str">
        <f t="shared" ref="S113:S121" si="131">IF(J113="Apparenté",C113,"-")</f>
        <v>-</v>
      </c>
      <c r="T113" s="17" t="str">
        <f t="shared" ref="T113:T121" si="132">IF(J113="Externe",C113,"-")</f>
        <v>-</v>
      </c>
      <c r="U113" s="20" t="str">
        <f t="shared" ref="U113:U121" si="133">IF(K113="Interne",G113,"-")</f>
        <v>-</v>
      </c>
      <c r="V113" s="3" t="str">
        <f t="shared" ref="V113:V121" si="134">IF(K113="Apparenté",G113,"-")</f>
        <v>-</v>
      </c>
      <c r="W113" s="3" t="str">
        <f t="shared" ref="W113:W121" si="135">IF(K113="Externe",G113,"-")</f>
        <v>-</v>
      </c>
      <c r="Y113" s="3" t="str">
        <f t="shared" ref="Y113:Y121" si="136">IF($N113="Canadien",IF($C113="","-",$C113),"-")</f>
        <v>-</v>
      </c>
      <c r="Z113" s="17" t="str">
        <f t="shared" ref="Z113:Z121" si="137">IF($N113="Non-Canadien",IF($C113="","-",$C113),"-")</f>
        <v>-</v>
      </c>
      <c r="AA113" s="20" t="str">
        <f t="shared" ref="AA113:AA121" si="138">IF($O113="Canadien",IF($G113=0,"-",$G113),"-")</f>
        <v>-</v>
      </c>
      <c r="AB113" s="3" t="str">
        <f t="shared" ref="AB113:AB121" si="139">IF($O113="Non-Canadien",IF($G113=0,"-",$G113),"-")</f>
        <v>-</v>
      </c>
    </row>
    <row r="114" spans="1:28" ht="12.75" x14ac:dyDescent="0.2">
      <c r="A114" s="36" t="s">
        <v>69</v>
      </c>
      <c r="B114" s="46" t="s">
        <v>170</v>
      </c>
      <c r="C114" s="113"/>
      <c r="D114" s="23"/>
      <c r="E114" s="113"/>
      <c r="F114" s="116"/>
      <c r="G114" s="30">
        <f t="shared" si="124"/>
        <v>0</v>
      </c>
      <c r="H114" s="30">
        <f t="shared" si="125"/>
        <v>0</v>
      </c>
      <c r="I114" s="97" t="str">
        <f t="shared" si="126"/>
        <v/>
      </c>
      <c r="J114" s="115"/>
      <c r="K114" s="115"/>
      <c r="L114" s="3" t="str">
        <f t="shared" si="127"/>
        <v>-</v>
      </c>
      <c r="M114" s="97" t="str">
        <f t="shared" si="128"/>
        <v/>
      </c>
      <c r="N114" s="115" t="s">
        <v>112</v>
      </c>
      <c r="O114" s="115" t="s">
        <v>112</v>
      </c>
      <c r="P114" s="3" t="str">
        <f t="shared" si="129"/>
        <v>-</v>
      </c>
      <c r="Q114" s="44"/>
      <c r="R114" s="3" t="str">
        <f t="shared" si="130"/>
        <v>-</v>
      </c>
      <c r="S114" s="3" t="str">
        <f t="shared" si="131"/>
        <v>-</v>
      </c>
      <c r="T114" s="17" t="str">
        <f t="shared" si="132"/>
        <v>-</v>
      </c>
      <c r="U114" s="20" t="str">
        <f t="shared" si="133"/>
        <v>-</v>
      </c>
      <c r="V114" s="3" t="str">
        <f t="shared" si="134"/>
        <v>-</v>
      </c>
      <c r="W114" s="3" t="str">
        <f t="shared" si="135"/>
        <v>-</v>
      </c>
      <c r="Y114" s="3" t="str">
        <f t="shared" si="136"/>
        <v>-</v>
      </c>
      <c r="Z114" s="17" t="str">
        <f t="shared" si="137"/>
        <v>-</v>
      </c>
      <c r="AA114" s="20" t="str">
        <f t="shared" si="138"/>
        <v>-</v>
      </c>
      <c r="AB114" s="3" t="str">
        <f t="shared" si="139"/>
        <v>-</v>
      </c>
    </row>
    <row r="115" spans="1:28" ht="12.75" x14ac:dyDescent="0.2">
      <c r="A115" s="36" t="s">
        <v>9</v>
      </c>
      <c r="B115" s="46" t="s">
        <v>131</v>
      </c>
      <c r="C115" s="113"/>
      <c r="D115" s="23"/>
      <c r="E115" s="113"/>
      <c r="F115" s="116"/>
      <c r="G115" s="30">
        <f t="shared" si="124"/>
        <v>0</v>
      </c>
      <c r="H115" s="30">
        <f t="shared" si="125"/>
        <v>0</v>
      </c>
      <c r="I115" s="97" t="str">
        <f t="shared" si="126"/>
        <v/>
      </c>
      <c r="J115" s="115"/>
      <c r="K115" s="115"/>
      <c r="L115" s="3" t="str">
        <f t="shared" si="127"/>
        <v>-</v>
      </c>
      <c r="M115" s="97" t="str">
        <f t="shared" si="128"/>
        <v/>
      </c>
      <c r="N115" s="115" t="s">
        <v>112</v>
      </c>
      <c r="O115" s="115" t="s">
        <v>112</v>
      </c>
      <c r="P115" s="3" t="str">
        <f t="shared" si="129"/>
        <v>-</v>
      </c>
      <c r="Q115" s="44"/>
      <c r="R115" s="3" t="str">
        <f t="shared" si="130"/>
        <v>-</v>
      </c>
      <c r="S115" s="3" t="str">
        <f t="shared" si="131"/>
        <v>-</v>
      </c>
      <c r="T115" s="17" t="str">
        <f t="shared" si="132"/>
        <v>-</v>
      </c>
      <c r="U115" s="20" t="str">
        <f t="shared" si="133"/>
        <v>-</v>
      </c>
      <c r="V115" s="3" t="str">
        <f t="shared" si="134"/>
        <v>-</v>
      </c>
      <c r="W115" s="3" t="str">
        <f t="shared" si="135"/>
        <v>-</v>
      </c>
      <c r="Y115" s="3" t="str">
        <f t="shared" si="136"/>
        <v>-</v>
      </c>
      <c r="Z115" s="17" t="str">
        <f t="shared" si="137"/>
        <v>-</v>
      </c>
      <c r="AA115" s="20" t="str">
        <f t="shared" si="138"/>
        <v>-</v>
      </c>
      <c r="AB115" s="3" t="str">
        <f t="shared" si="139"/>
        <v>-</v>
      </c>
    </row>
    <row r="116" spans="1:28" ht="12.75" x14ac:dyDescent="0.2">
      <c r="A116" s="36" t="s">
        <v>70</v>
      </c>
      <c r="B116" s="46" t="s">
        <v>132</v>
      </c>
      <c r="C116" s="113"/>
      <c r="D116" s="23"/>
      <c r="E116" s="113"/>
      <c r="F116" s="116"/>
      <c r="G116" s="30">
        <f t="shared" si="124"/>
        <v>0</v>
      </c>
      <c r="H116" s="30">
        <f t="shared" si="125"/>
        <v>0</v>
      </c>
      <c r="I116" s="97" t="str">
        <f t="shared" si="126"/>
        <v/>
      </c>
      <c r="J116" s="115"/>
      <c r="K116" s="115"/>
      <c r="L116" s="3" t="str">
        <f t="shared" si="127"/>
        <v>-</v>
      </c>
      <c r="M116" s="97" t="str">
        <f t="shared" si="128"/>
        <v/>
      </c>
      <c r="N116" s="115" t="s">
        <v>112</v>
      </c>
      <c r="O116" s="115" t="s">
        <v>112</v>
      </c>
      <c r="P116" s="3" t="str">
        <f t="shared" si="129"/>
        <v>-</v>
      </c>
      <c r="Q116" s="44"/>
      <c r="R116" s="3" t="str">
        <f t="shared" si="130"/>
        <v>-</v>
      </c>
      <c r="S116" s="3" t="str">
        <f t="shared" si="131"/>
        <v>-</v>
      </c>
      <c r="T116" s="17" t="str">
        <f t="shared" si="132"/>
        <v>-</v>
      </c>
      <c r="U116" s="20" t="str">
        <f t="shared" si="133"/>
        <v>-</v>
      </c>
      <c r="V116" s="3" t="str">
        <f t="shared" si="134"/>
        <v>-</v>
      </c>
      <c r="W116" s="3" t="str">
        <f t="shared" si="135"/>
        <v>-</v>
      </c>
      <c r="Y116" s="3" t="str">
        <f t="shared" si="136"/>
        <v>-</v>
      </c>
      <c r="Z116" s="17" t="str">
        <f t="shared" si="137"/>
        <v>-</v>
      </c>
      <c r="AA116" s="20" t="str">
        <f t="shared" si="138"/>
        <v>-</v>
      </c>
      <c r="AB116" s="3" t="str">
        <f t="shared" si="139"/>
        <v>-</v>
      </c>
    </row>
    <row r="117" spans="1:28" ht="12.75" x14ac:dyDescent="0.2">
      <c r="A117" s="36" t="s">
        <v>71</v>
      </c>
      <c r="B117" s="46" t="s">
        <v>133</v>
      </c>
      <c r="C117" s="113"/>
      <c r="D117" s="23"/>
      <c r="E117" s="113"/>
      <c r="F117" s="116"/>
      <c r="G117" s="30">
        <f t="shared" si="124"/>
        <v>0</v>
      </c>
      <c r="H117" s="30">
        <f t="shared" si="125"/>
        <v>0</v>
      </c>
      <c r="I117" s="97" t="str">
        <f t="shared" si="126"/>
        <v/>
      </c>
      <c r="J117" s="115"/>
      <c r="K117" s="115"/>
      <c r="L117" s="3" t="str">
        <f t="shared" si="127"/>
        <v>-</v>
      </c>
      <c r="M117" s="97" t="str">
        <f t="shared" si="128"/>
        <v/>
      </c>
      <c r="N117" s="115" t="s">
        <v>112</v>
      </c>
      <c r="O117" s="115" t="s">
        <v>112</v>
      </c>
      <c r="P117" s="3" t="str">
        <f t="shared" si="129"/>
        <v>-</v>
      </c>
      <c r="Q117" s="44"/>
      <c r="R117" s="3" t="str">
        <f t="shared" si="130"/>
        <v>-</v>
      </c>
      <c r="S117" s="3" t="str">
        <f t="shared" si="131"/>
        <v>-</v>
      </c>
      <c r="T117" s="17" t="str">
        <f t="shared" si="132"/>
        <v>-</v>
      </c>
      <c r="U117" s="20" t="str">
        <f t="shared" si="133"/>
        <v>-</v>
      </c>
      <c r="V117" s="3" t="str">
        <f t="shared" si="134"/>
        <v>-</v>
      </c>
      <c r="W117" s="3" t="str">
        <f t="shared" si="135"/>
        <v>-</v>
      </c>
      <c r="Y117" s="3" t="str">
        <f t="shared" si="136"/>
        <v>-</v>
      </c>
      <c r="Z117" s="17" t="str">
        <f t="shared" si="137"/>
        <v>-</v>
      </c>
      <c r="AA117" s="20" t="str">
        <f t="shared" si="138"/>
        <v>-</v>
      </c>
      <c r="AB117" s="3" t="str">
        <f t="shared" si="139"/>
        <v>-</v>
      </c>
    </row>
    <row r="118" spans="1:28" ht="12.75" x14ac:dyDescent="0.2">
      <c r="A118" s="36" t="s">
        <v>10</v>
      </c>
      <c r="B118" s="46" t="s">
        <v>134</v>
      </c>
      <c r="C118" s="113"/>
      <c r="D118" s="23"/>
      <c r="E118" s="113"/>
      <c r="F118" s="116"/>
      <c r="G118" s="30">
        <f t="shared" si="124"/>
        <v>0</v>
      </c>
      <c r="H118" s="30">
        <f t="shared" si="125"/>
        <v>0</v>
      </c>
      <c r="I118" s="97" t="str">
        <f t="shared" si="126"/>
        <v/>
      </c>
      <c r="J118" s="115"/>
      <c r="K118" s="115"/>
      <c r="L118" s="3" t="str">
        <f t="shared" si="127"/>
        <v>-</v>
      </c>
      <c r="M118" s="97" t="str">
        <f t="shared" si="128"/>
        <v/>
      </c>
      <c r="N118" s="115" t="s">
        <v>112</v>
      </c>
      <c r="O118" s="115" t="s">
        <v>112</v>
      </c>
      <c r="P118" s="3" t="str">
        <f t="shared" si="129"/>
        <v>-</v>
      </c>
      <c r="Q118" s="44"/>
      <c r="R118" s="3" t="str">
        <f t="shared" si="130"/>
        <v>-</v>
      </c>
      <c r="S118" s="3" t="str">
        <f t="shared" si="131"/>
        <v>-</v>
      </c>
      <c r="T118" s="17" t="str">
        <f t="shared" si="132"/>
        <v>-</v>
      </c>
      <c r="U118" s="20" t="str">
        <f t="shared" si="133"/>
        <v>-</v>
      </c>
      <c r="V118" s="3" t="str">
        <f t="shared" si="134"/>
        <v>-</v>
      </c>
      <c r="W118" s="3" t="str">
        <f t="shared" si="135"/>
        <v>-</v>
      </c>
      <c r="Y118" s="3" t="str">
        <f t="shared" si="136"/>
        <v>-</v>
      </c>
      <c r="Z118" s="17" t="str">
        <f t="shared" si="137"/>
        <v>-</v>
      </c>
      <c r="AA118" s="20" t="str">
        <f t="shared" si="138"/>
        <v>-</v>
      </c>
      <c r="AB118" s="3" t="str">
        <f t="shared" si="139"/>
        <v>-</v>
      </c>
    </row>
    <row r="119" spans="1:28" ht="12.75" x14ac:dyDescent="0.2">
      <c r="A119" s="36" t="s">
        <v>72</v>
      </c>
      <c r="B119" s="46" t="s">
        <v>171</v>
      </c>
      <c r="C119" s="113"/>
      <c r="D119" s="23"/>
      <c r="E119" s="113"/>
      <c r="F119" s="116"/>
      <c r="G119" s="30">
        <f t="shared" si="124"/>
        <v>0</v>
      </c>
      <c r="H119" s="30">
        <f t="shared" si="125"/>
        <v>0</v>
      </c>
      <c r="I119" s="97" t="str">
        <f t="shared" si="126"/>
        <v/>
      </c>
      <c r="J119" s="115"/>
      <c r="K119" s="115"/>
      <c r="L119" s="3" t="str">
        <f t="shared" si="127"/>
        <v>-</v>
      </c>
      <c r="M119" s="97" t="str">
        <f t="shared" si="128"/>
        <v/>
      </c>
      <c r="N119" s="115" t="s">
        <v>112</v>
      </c>
      <c r="O119" s="115" t="s">
        <v>112</v>
      </c>
      <c r="P119" s="3" t="str">
        <f t="shared" si="129"/>
        <v>-</v>
      </c>
      <c r="Q119" s="44"/>
      <c r="R119" s="3" t="str">
        <f t="shared" si="130"/>
        <v>-</v>
      </c>
      <c r="S119" s="3" t="str">
        <f t="shared" si="131"/>
        <v>-</v>
      </c>
      <c r="T119" s="17" t="str">
        <f t="shared" si="132"/>
        <v>-</v>
      </c>
      <c r="U119" s="20" t="str">
        <f t="shared" si="133"/>
        <v>-</v>
      </c>
      <c r="V119" s="3" t="str">
        <f t="shared" si="134"/>
        <v>-</v>
      </c>
      <c r="W119" s="3" t="str">
        <f t="shared" si="135"/>
        <v>-</v>
      </c>
      <c r="Y119" s="3" t="str">
        <f t="shared" si="136"/>
        <v>-</v>
      </c>
      <c r="Z119" s="17" t="str">
        <f t="shared" si="137"/>
        <v>-</v>
      </c>
      <c r="AA119" s="20" t="str">
        <f t="shared" si="138"/>
        <v>-</v>
      </c>
      <c r="AB119" s="3" t="str">
        <f t="shared" si="139"/>
        <v>-</v>
      </c>
    </row>
    <row r="120" spans="1:28" ht="12.75" x14ac:dyDescent="0.2">
      <c r="A120" s="36" t="s">
        <v>11</v>
      </c>
      <c r="B120" s="46" t="s">
        <v>194</v>
      </c>
      <c r="C120" s="113"/>
      <c r="D120" s="23"/>
      <c r="E120" s="113"/>
      <c r="F120" s="116"/>
      <c r="G120" s="30">
        <f t="shared" si="124"/>
        <v>0</v>
      </c>
      <c r="H120" s="30">
        <f t="shared" si="125"/>
        <v>0</v>
      </c>
      <c r="I120" s="97" t="str">
        <f t="shared" si="126"/>
        <v/>
      </c>
      <c r="J120" s="115"/>
      <c r="K120" s="115"/>
      <c r="L120" s="3" t="str">
        <f t="shared" si="127"/>
        <v>-</v>
      </c>
      <c r="M120" s="97" t="str">
        <f t="shared" si="128"/>
        <v/>
      </c>
      <c r="N120" s="115" t="s">
        <v>112</v>
      </c>
      <c r="O120" s="115" t="s">
        <v>112</v>
      </c>
      <c r="P120" s="3" t="str">
        <f t="shared" si="129"/>
        <v>-</v>
      </c>
      <c r="Q120" s="44"/>
      <c r="R120" s="3" t="str">
        <f t="shared" si="130"/>
        <v>-</v>
      </c>
      <c r="S120" s="3" t="str">
        <f t="shared" si="131"/>
        <v>-</v>
      </c>
      <c r="T120" s="17" t="str">
        <f t="shared" si="132"/>
        <v>-</v>
      </c>
      <c r="U120" s="20" t="str">
        <f t="shared" si="133"/>
        <v>-</v>
      </c>
      <c r="V120" s="3" t="str">
        <f t="shared" si="134"/>
        <v>-</v>
      </c>
      <c r="W120" s="3" t="str">
        <f t="shared" si="135"/>
        <v>-</v>
      </c>
      <c r="Y120" s="3" t="str">
        <f t="shared" si="136"/>
        <v>-</v>
      </c>
      <c r="Z120" s="17" t="str">
        <f t="shared" si="137"/>
        <v>-</v>
      </c>
      <c r="AA120" s="20" t="str">
        <f t="shared" si="138"/>
        <v>-</v>
      </c>
      <c r="AB120" s="3" t="str">
        <f t="shared" si="139"/>
        <v>-</v>
      </c>
    </row>
    <row r="121" spans="1:28" ht="12.75" customHeight="1" x14ac:dyDescent="0.2">
      <c r="A121" s="36"/>
      <c r="B121" s="46"/>
      <c r="C121" s="113"/>
      <c r="D121" s="23"/>
      <c r="E121" s="113"/>
      <c r="F121" s="116"/>
      <c r="G121" s="30">
        <f t="shared" si="124"/>
        <v>0</v>
      </c>
      <c r="H121" s="30">
        <f t="shared" si="125"/>
        <v>0</v>
      </c>
      <c r="I121" s="97" t="str">
        <f t="shared" si="126"/>
        <v/>
      </c>
      <c r="J121" s="115"/>
      <c r="K121" s="115"/>
      <c r="L121" s="3" t="str">
        <f t="shared" si="127"/>
        <v>-</v>
      </c>
      <c r="M121" s="97" t="str">
        <f t="shared" si="128"/>
        <v/>
      </c>
      <c r="N121" s="115" t="s">
        <v>112</v>
      </c>
      <c r="O121" s="115" t="s">
        <v>112</v>
      </c>
      <c r="P121" s="3" t="str">
        <f t="shared" si="129"/>
        <v>-</v>
      </c>
      <c r="Q121" s="44"/>
      <c r="R121" s="3" t="str">
        <f t="shared" si="130"/>
        <v>-</v>
      </c>
      <c r="S121" s="3" t="str">
        <f t="shared" si="131"/>
        <v>-</v>
      </c>
      <c r="T121" s="17" t="str">
        <f t="shared" si="132"/>
        <v>-</v>
      </c>
      <c r="U121" s="20" t="str">
        <f t="shared" si="133"/>
        <v>-</v>
      </c>
      <c r="V121" s="3" t="str">
        <f t="shared" si="134"/>
        <v>-</v>
      </c>
      <c r="W121" s="3" t="str">
        <f t="shared" si="135"/>
        <v>-</v>
      </c>
      <c r="Y121" s="3" t="str">
        <f t="shared" si="136"/>
        <v>-</v>
      </c>
      <c r="Z121" s="17" t="str">
        <f t="shared" si="137"/>
        <v>-</v>
      </c>
      <c r="AA121" s="20" t="str">
        <f t="shared" si="138"/>
        <v>-</v>
      </c>
      <c r="AB121" s="3" t="str">
        <f t="shared" si="139"/>
        <v>-</v>
      </c>
    </row>
    <row r="122" spans="1:28" s="22" customFormat="1" ht="12.75" x14ac:dyDescent="0.2">
      <c r="A122" s="26">
        <v>11</v>
      </c>
      <c r="B122" s="47" t="s">
        <v>201</v>
      </c>
      <c r="C122" s="32">
        <f>ROUND(SUM(C113:C121),0)</f>
        <v>0</v>
      </c>
      <c r="D122" s="45"/>
      <c r="E122" s="32">
        <f>ROUND(SUM(E113:E121),0)</f>
        <v>0</v>
      </c>
      <c r="F122" s="48">
        <f>ROUND(SUM(F113:F121),0)</f>
        <v>0</v>
      </c>
      <c r="G122" s="32">
        <f>ROUND(SUM(G113:G121),0)</f>
        <v>0</v>
      </c>
      <c r="H122" s="32">
        <f>SUM(H113:H121)</f>
        <v>0</v>
      </c>
      <c r="I122" s="97"/>
      <c r="J122" s="27"/>
      <c r="K122" s="27"/>
      <c r="L122" s="27"/>
      <c r="M122" s="97"/>
      <c r="N122" s="27"/>
      <c r="O122" s="27"/>
      <c r="P122" s="27"/>
      <c r="R122" s="4">
        <f t="shared" ref="R122:W122" si="140">ROUND(SUM(R113:R121),0)</f>
        <v>0</v>
      </c>
      <c r="S122" s="4">
        <f t="shared" si="140"/>
        <v>0</v>
      </c>
      <c r="T122" s="18">
        <f t="shared" si="140"/>
        <v>0</v>
      </c>
      <c r="U122" s="21">
        <f t="shared" si="140"/>
        <v>0</v>
      </c>
      <c r="V122" s="4">
        <f t="shared" si="140"/>
        <v>0</v>
      </c>
      <c r="W122" s="4">
        <f t="shared" si="140"/>
        <v>0</v>
      </c>
      <c r="Y122" s="4">
        <f>ROUND(SUM(Y113:Y121),0)</f>
        <v>0</v>
      </c>
      <c r="Z122" s="18">
        <f>ROUND(SUM(Z113:Z121),0)</f>
        <v>0</v>
      </c>
      <c r="AA122" s="21">
        <f>ROUND(SUM(AA113:AA121),0)</f>
        <v>0</v>
      </c>
      <c r="AB122" s="4">
        <f>ROUND(SUM(AB113:AB121),0)</f>
        <v>0</v>
      </c>
    </row>
    <row r="123" spans="1:28" ht="12.75" x14ac:dyDescent="0.2">
      <c r="B123" s="1"/>
      <c r="C123" s="23"/>
      <c r="D123" s="23"/>
      <c r="E123" s="23"/>
      <c r="F123" s="33"/>
      <c r="G123" s="24"/>
      <c r="H123" s="24"/>
      <c r="I123" s="97"/>
      <c r="J123" s="27"/>
      <c r="K123" s="27"/>
      <c r="L123" s="27"/>
      <c r="M123" s="97"/>
      <c r="N123" s="27"/>
      <c r="O123" s="27"/>
      <c r="P123" s="27"/>
    </row>
    <row r="124" spans="1:28" s="22" customFormat="1" ht="12.75" customHeight="1" x14ac:dyDescent="0.2">
      <c r="A124" s="26">
        <v>12</v>
      </c>
      <c r="B124" s="411" t="s">
        <v>301</v>
      </c>
      <c r="C124" s="412"/>
      <c r="D124" s="412"/>
      <c r="E124" s="412"/>
      <c r="F124" s="412"/>
      <c r="G124" s="412"/>
      <c r="H124" s="413"/>
      <c r="I124" s="97"/>
      <c r="J124" s="27"/>
      <c r="K124" s="27"/>
      <c r="L124" s="27"/>
      <c r="M124" s="97"/>
      <c r="N124" s="27"/>
      <c r="O124" s="27"/>
      <c r="P124" s="27"/>
      <c r="R124" s="2" t="s">
        <v>105</v>
      </c>
      <c r="S124" s="2" t="s">
        <v>106</v>
      </c>
      <c r="T124" s="16" t="s">
        <v>107</v>
      </c>
      <c r="U124" s="19" t="s">
        <v>105</v>
      </c>
      <c r="V124" s="2" t="s">
        <v>106</v>
      </c>
      <c r="W124" s="2" t="s">
        <v>107</v>
      </c>
      <c r="Y124" s="2" t="s">
        <v>112</v>
      </c>
      <c r="Z124" s="16" t="s">
        <v>113</v>
      </c>
      <c r="AA124" s="19" t="s">
        <v>112</v>
      </c>
      <c r="AB124" s="2" t="s">
        <v>113</v>
      </c>
    </row>
    <row r="125" spans="1:28" ht="12.75" customHeight="1" x14ac:dyDescent="0.2">
      <c r="A125" s="36" t="s">
        <v>12</v>
      </c>
      <c r="B125" s="46" t="s">
        <v>136</v>
      </c>
      <c r="C125" s="113"/>
      <c r="D125" s="23"/>
      <c r="E125" s="113"/>
      <c r="F125" s="116"/>
      <c r="G125" s="30">
        <f t="shared" ref="G125:G137" si="141">E125+F125</f>
        <v>0</v>
      </c>
      <c r="H125" s="30">
        <f t="shared" ref="H125:H137" si="142">C125-G125</f>
        <v>0</v>
      </c>
      <c r="I125" s="97" t="str">
        <f t="shared" ref="I125:I137" si="143">IF(AND($C125="",$E125="",$F125=""),"",IF(AND(OR($C125&lt;&gt;"",$G125&lt;&gt;""),OR(J125="",K125="")),"Sélectionnez! -&gt;",""))</f>
        <v/>
      </c>
      <c r="J125" s="115"/>
      <c r="K125" s="115"/>
      <c r="L125" s="3" t="str">
        <f t="shared" ref="L125:L137" si="144">IF(J125=K125,"-", "Changement de répartition")</f>
        <v>-</v>
      </c>
      <c r="M125" s="97" t="str">
        <f t="shared" ref="M125:M137" si="145">IF(AND($C125="",$E125="",$F125=""),"",IF(AND(OR($C125&lt;&gt;"",$G125&lt;&gt;""),OR(N125="",O125="")),"Sélectionnez! -&gt;",""))</f>
        <v/>
      </c>
      <c r="N125" s="115" t="s">
        <v>112</v>
      </c>
      <c r="O125" s="115" t="s">
        <v>112</v>
      </c>
      <c r="P125" s="3" t="str">
        <f t="shared" ref="P125:P137" si="146">IF(N125=O125,"-","Changement d'origine")</f>
        <v>-</v>
      </c>
      <c r="Q125" s="44"/>
      <c r="R125" s="3" t="str">
        <f t="shared" ref="R125:R137" si="147">IF(J125="Interne",C125,"-")</f>
        <v>-</v>
      </c>
      <c r="S125" s="3" t="str">
        <f t="shared" ref="S125:S137" si="148">IF(J125="Apparenté",C125,"-")</f>
        <v>-</v>
      </c>
      <c r="T125" s="17" t="str">
        <f t="shared" ref="T125:T137" si="149">IF(J125="Externe",C125,"-")</f>
        <v>-</v>
      </c>
      <c r="U125" s="20" t="str">
        <f t="shared" ref="U125:U137" si="150">IF(K125="Interne",G125,"-")</f>
        <v>-</v>
      </c>
      <c r="V125" s="3" t="str">
        <f t="shared" ref="V125:V137" si="151">IF(K125="Apparenté",G125,"-")</f>
        <v>-</v>
      </c>
      <c r="W125" s="3" t="str">
        <f t="shared" ref="W125:W137" si="152">IF(K125="Externe",G125,"-")</f>
        <v>-</v>
      </c>
      <c r="Y125" s="3" t="str">
        <f t="shared" ref="Y125:Y137" si="153">IF($N125="Canadien",IF($C125="","-",$C125),"-")</f>
        <v>-</v>
      </c>
      <c r="Z125" s="17" t="str">
        <f t="shared" ref="Z125:Z137" si="154">IF($N125="Non-Canadien",IF($C125="","-",$C125),"-")</f>
        <v>-</v>
      </c>
      <c r="AA125" s="20" t="str">
        <f t="shared" ref="AA125:AA137" si="155">IF($O125="Canadien",IF($G125=0,"-",$G125),"-")</f>
        <v>-</v>
      </c>
      <c r="AB125" s="3" t="str">
        <f t="shared" ref="AB125:AB137" si="156">IF($O125="Non-Canadien",IF($G125=0,"-",$G125),"-")</f>
        <v>-</v>
      </c>
    </row>
    <row r="126" spans="1:28" ht="12.75" customHeight="1" x14ac:dyDescent="0.2">
      <c r="A126" s="36" t="s">
        <v>73</v>
      </c>
      <c r="B126" s="46" t="s">
        <v>137</v>
      </c>
      <c r="C126" s="113"/>
      <c r="D126" s="23"/>
      <c r="E126" s="113"/>
      <c r="F126" s="116"/>
      <c r="G126" s="30">
        <f t="shared" si="141"/>
        <v>0</v>
      </c>
      <c r="H126" s="30">
        <f t="shared" si="142"/>
        <v>0</v>
      </c>
      <c r="I126" s="97" t="str">
        <f t="shared" si="143"/>
        <v/>
      </c>
      <c r="J126" s="115"/>
      <c r="K126" s="115"/>
      <c r="L126" s="3" t="str">
        <f t="shared" si="144"/>
        <v>-</v>
      </c>
      <c r="M126" s="97" t="str">
        <f t="shared" si="145"/>
        <v/>
      </c>
      <c r="N126" s="115" t="s">
        <v>112</v>
      </c>
      <c r="O126" s="115" t="s">
        <v>112</v>
      </c>
      <c r="P126" s="3" t="str">
        <f t="shared" si="146"/>
        <v>-</v>
      </c>
      <c r="Q126" s="44"/>
      <c r="R126" s="3" t="str">
        <f t="shared" si="147"/>
        <v>-</v>
      </c>
      <c r="S126" s="3" t="str">
        <f t="shared" si="148"/>
        <v>-</v>
      </c>
      <c r="T126" s="17" t="str">
        <f t="shared" si="149"/>
        <v>-</v>
      </c>
      <c r="U126" s="20" t="str">
        <f t="shared" si="150"/>
        <v>-</v>
      </c>
      <c r="V126" s="3" t="str">
        <f t="shared" si="151"/>
        <v>-</v>
      </c>
      <c r="W126" s="3" t="str">
        <f t="shared" si="152"/>
        <v>-</v>
      </c>
      <c r="Y126" s="3" t="str">
        <f t="shared" si="153"/>
        <v>-</v>
      </c>
      <c r="Z126" s="17" t="str">
        <f t="shared" si="154"/>
        <v>-</v>
      </c>
      <c r="AA126" s="20" t="str">
        <f t="shared" si="155"/>
        <v>-</v>
      </c>
      <c r="AB126" s="3" t="str">
        <f t="shared" si="156"/>
        <v>-</v>
      </c>
    </row>
    <row r="127" spans="1:28" ht="12.75" customHeight="1" x14ac:dyDescent="0.2">
      <c r="A127" s="36" t="s">
        <v>13</v>
      </c>
      <c r="B127" s="46" t="s">
        <v>330</v>
      </c>
      <c r="C127" s="113"/>
      <c r="D127" s="23"/>
      <c r="E127" s="113"/>
      <c r="F127" s="116"/>
      <c r="G127" s="30">
        <f t="shared" si="141"/>
        <v>0</v>
      </c>
      <c r="H127" s="30">
        <f t="shared" si="142"/>
        <v>0</v>
      </c>
      <c r="I127" s="97" t="str">
        <f t="shared" si="143"/>
        <v/>
      </c>
      <c r="J127" s="115"/>
      <c r="K127" s="115"/>
      <c r="L127" s="3" t="str">
        <f t="shared" si="144"/>
        <v>-</v>
      </c>
      <c r="M127" s="97" t="str">
        <f t="shared" si="145"/>
        <v/>
      </c>
      <c r="N127" s="115" t="s">
        <v>112</v>
      </c>
      <c r="O127" s="115" t="s">
        <v>112</v>
      </c>
      <c r="P127" s="3" t="str">
        <f t="shared" si="146"/>
        <v>-</v>
      </c>
      <c r="Q127" s="44"/>
      <c r="R127" s="3" t="str">
        <f t="shared" si="147"/>
        <v>-</v>
      </c>
      <c r="S127" s="3" t="str">
        <f t="shared" si="148"/>
        <v>-</v>
      </c>
      <c r="T127" s="17" t="str">
        <f t="shared" si="149"/>
        <v>-</v>
      </c>
      <c r="U127" s="20" t="str">
        <f t="shared" si="150"/>
        <v>-</v>
      </c>
      <c r="V127" s="3" t="str">
        <f t="shared" si="151"/>
        <v>-</v>
      </c>
      <c r="W127" s="3" t="str">
        <f t="shared" si="152"/>
        <v>-</v>
      </c>
      <c r="Y127" s="3" t="str">
        <f t="shared" si="153"/>
        <v>-</v>
      </c>
      <c r="Z127" s="17" t="str">
        <f t="shared" si="154"/>
        <v>-</v>
      </c>
      <c r="AA127" s="20" t="str">
        <f t="shared" si="155"/>
        <v>-</v>
      </c>
      <c r="AB127" s="3" t="str">
        <f t="shared" si="156"/>
        <v>-</v>
      </c>
    </row>
    <row r="128" spans="1:28" ht="12.75" x14ac:dyDescent="0.2">
      <c r="A128" s="36" t="s">
        <v>74</v>
      </c>
      <c r="B128" s="46" t="s">
        <v>138</v>
      </c>
      <c r="C128" s="113"/>
      <c r="D128" s="23"/>
      <c r="E128" s="113"/>
      <c r="F128" s="116"/>
      <c r="G128" s="30">
        <f t="shared" si="141"/>
        <v>0</v>
      </c>
      <c r="H128" s="30">
        <f t="shared" si="142"/>
        <v>0</v>
      </c>
      <c r="I128" s="97" t="str">
        <f t="shared" si="143"/>
        <v/>
      </c>
      <c r="J128" s="115"/>
      <c r="K128" s="115"/>
      <c r="L128" s="3" t="str">
        <f t="shared" si="144"/>
        <v>-</v>
      </c>
      <c r="M128" s="97" t="str">
        <f t="shared" si="145"/>
        <v/>
      </c>
      <c r="N128" s="115" t="s">
        <v>112</v>
      </c>
      <c r="O128" s="115" t="s">
        <v>112</v>
      </c>
      <c r="P128" s="3" t="str">
        <f t="shared" si="146"/>
        <v>-</v>
      </c>
      <c r="Q128" s="44"/>
      <c r="R128" s="3" t="str">
        <f t="shared" si="147"/>
        <v>-</v>
      </c>
      <c r="S128" s="3" t="str">
        <f t="shared" si="148"/>
        <v>-</v>
      </c>
      <c r="T128" s="17" t="str">
        <f t="shared" si="149"/>
        <v>-</v>
      </c>
      <c r="U128" s="20" t="str">
        <f t="shared" si="150"/>
        <v>-</v>
      </c>
      <c r="V128" s="3" t="str">
        <f t="shared" si="151"/>
        <v>-</v>
      </c>
      <c r="W128" s="3" t="str">
        <f t="shared" si="152"/>
        <v>-</v>
      </c>
      <c r="Y128" s="3" t="str">
        <f t="shared" si="153"/>
        <v>-</v>
      </c>
      <c r="Z128" s="17" t="str">
        <f t="shared" si="154"/>
        <v>-</v>
      </c>
      <c r="AA128" s="20" t="str">
        <f t="shared" si="155"/>
        <v>-</v>
      </c>
      <c r="AB128" s="3" t="str">
        <f t="shared" si="156"/>
        <v>-</v>
      </c>
    </row>
    <row r="129" spans="1:28" ht="12.75" x14ac:dyDescent="0.2">
      <c r="A129" s="36" t="s">
        <v>75</v>
      </c>
      <c r="B129" s="46" t="s">
        <v>139</v>
      </c>
      <c r="C129" s="113"/>
      <c r="D129" s="23"/>
      <c r="E129" s="113"/>
      <c r="F129" s="116"/>
      <c r="G129" s="30">
        <f t="shared" si="141"/>
        <v>0</v>
      </c>
      <c r="H129" s="30">
        <f t="shared" si="142"/>
        <v>0</v>
      </c>
      <c r="I129" s="97" t="str">
        <f t="shared" si="143"/>
        <v/>
      </c>
      <c r="J129" s="115"/>
      <c r="K129" s="115"/>
      <c r="L129" s="3" t="str">
        <f t="shared" si="144"/>
        <v>-</v>
      </c>
      <c r="M129" s="97" t="str">
        <f t="shared" si="145"/>
        <v/>
      </c>
      <c r="N129" s="115" t="s">
        <v>112</v>
      </c>
      <c r="O129" s="115" t="s">
        <v>112</v>
      </c>
      <c r="P129" s="3" t="str">
        <f t="shared" si="146"/>
        <v>-</v>
      </c>
      <c r="Q129" s="44"/>
      <c r="R129" s="3" t="str">
        <f t="shared" si="147"/>
        <v>-</v>
      </c>
      <c r="S129" s="3" t="str">
        <f t="shared" si="148"/>
        <v>-</v>
      </c>
      <c r="T129" s="17" t="str">
        <f t="shared" si="149"/>
        <v>-</v>
      </c>
      <c r="U129" s="20" t="str">
        <f t="shared" si="150"/>
        <v>-</v>
      </c>
      <c r="V129" s="3" t="str">
        <f t="shared" si="151"/>
        <v>-</v>
      </c>
      <c r="W129" s="3" t="str">
        <f t="shared" si="152"/>
        <v>-</v>
      </c>
      <c r="Y129" s="3" t="str">
        <f t="shared" si="153"/>
        <v>-</v>
      </c>
      <c r="Z129" s="17" t="str">
        <f t="shared" si="154"/>
        <v>-</v>
      </c>
      <c r="AA129" s="20" t="str">
        <f t="shared" si="155"/>
        <v>-</v>
      </c>
      <c r="AB129" s="3" t="str">
        <f t="shared" si="156"/>
        <v>-</v>
      </c>
    </row>
    <row r="130" spans="1:28" ht="12.75" x14ac:dyDescent="0.2">
      <c r="A130" s="36" t="s">
        <v>14</v>
      </c>
      <c r="B130" s="46" t="s">
        <v>331</v>
      </c>
      <c r="C130" s="113"/>
      <c r="D130" s="23"/>
      <c r="E130" s="113"/>
      <c r="F130" s="116"/>
      <c r="G130" s="30">
        <f t="shared" si="141"/>
        <v>0</v>
      </c>
      <c r="H130" s="30">
        <f t="shared" si="142"/>
        <v>0</v>
      </c>
      <c r="I130" s="97" t="str">
        <f t="shared" si="143"/>
        <v/>
      </c>
      <c r="J130" s="115"/>
      <c r="K130" s="115"/>
      <c r="L130" s="3" t="str">
        <f t="shared" si="144"/>
        <v>-</v>
      </c>
      <c r="M130" s="97" t="str">
        <f t="shared" si="145"/>
        <v/>
      </c>
      <c r="N130" s="115" t="s">
        <v>112</v>
      </c>
      <c r="O130" s="115" t="s">
        <v>112</v>
      </c>
      <c r="P130" s="3" t="str">
        <f t="shared" si="146"/>
        <v>-</v>
      </c>
      <c r="Q130" s="44"/>
      <c r="R130" s="3" t="str">
        <f t="shared" si="147"/>
        <v>-</v>
      </c>
      <c r="S130" s="3" t="str">
        <f t="shared" si="148"/>
        <v>-</v>
      </c>
      <c r="T130" s="17" t="str">
        <f t="shared" si="149"/>
        <v>-</v>
      </c>
      <c r="U130" s="20" t="str">
        <f t="shared" si="150"/>
        <v>-</v>
      </c>
      <c r="V130" s="3" t="str">
        <f t="shared" si="151"/>
        <v>-</v>
      </c>
      <c r="W130" s="3" t="str">
        <f t="shared" si="152"/>
        <v>-</v>
      </c>
      <c r="Y130" s="3" t="str">
        <f t="shared" si="153"/>
        <v>-</v>
      </c>
      <c r="Z130" s="17" t="str">
        <f t="shared" si="154"/>
        <v>-</v>
      </c>
      <c r="AA130" s="20" t="str">
        <f t="shared" si="155"/>
        <v>-</v>
      </c>
      <c r="AB130" s="3" t="str">
        <f t="shared" si="156"/>
        <v>-</v>
      </c>
    </row>
    <row r="131" spans="1:28" ht="12.75" x14ac:dyDescent="0.2">
      <c r="A131" s="36" t="s">
        <v>76</v>
      </c>
      <c r="B131" s="46" t="s">
        <v>140</v>
      </c>
      <c r="C131" s="113"/>
      <c r="D131" s="23"/>
      <c r="E131" s="113"/>
      <c r="F131" s="116"/>
      <c r="G131" s="30">
        <f t="shared" si="141"/>
        <v>0</v>
      </c>
      <c r="H131" s="30">
        <f t="shared" si="142"/>
        <v>0</v>
      </c>
      <c r="I131" s="97" t="str">
        <f t="shared" si="143"/>
        <v/>
      </c>
      <c r="J131" s="115"/>
      <c r="K131" s="115"/>
      <c r="L131" s="3" t="str">
        <f t="shared" si="144"/>
        <v>-</v>
      </c>
      <c r="M131" s="97" t="str">
        <f t="shared" si="145"/>
        <v/>
      </c>
      <c r="N131" s="115" t="s">
        <v>112</v>
      </c>
      <c r="O131" s="115" t="s">
        <v>112</v>
      </c>
      <c r="P131" s="3" t="str">
        <f t="shared" si="146"/>
        <v>-</v>
      </c>
      <c r="Q131" s="44"/>
      <c r="R131" s="3" t="str">
        <f t="shared" si="147"/>
        <v>-</v>
      </c>
      <c r="S131" s="3" t="str">
        <f t="shared" si="148"/>
        <v>-</v>
      </c>
      <c r="T131" s="17" t="str">
        <f t="shared" si="149"/>
        <v>-</v>
      </c>
      <c r="U131" s="20" t="str">
        <f t="shared" si="150"/>
        <v>-</v>
      </c>
      <c r="V131" s="3" t="str">
        <f t="shared" si="151"/>
        <v>-</v>
      </c>
      <c r="W131" s="3" t="str">
        <f t="shared" si="152"/>
        <v>-</v>
      </c>
      <c r="Y131" s="3" t="str">
        <f t="shared" si="153"/>
        <v>-</v>
      </c>
      <c r="Z131" s="17" t="str">
        <f t="shared" si="154"/>
        <v>-</v>
      </c>
      <c r="AA131" s="20" t="str">
        <f t="shared" si="155"/>
        <v>-</v>
      </c>
      <c r="AB131" s="3" t="str">
        <f t="shared" si="156"/>
        <v>-</v>
      </c>
    </row>
    <row r="132" spans="1:28" ht="12.75" x14ac:dyDescent="0.2">
      <c r="A132" s="36" t="s">
        <v>77</v>
      </c>
      <c r="B132" s="46" t="s">
        <v>141</v>
      </c>
      <c r="C132" s="113"/>
      <c r="D132" s="23"/>
      <c r="E132" s="113"/>
      <c r="F132" s="116"/>
      <c r="G132" s="30">
        <f t="shared" si="141"/>
        <v>0</v>
      </c>
      <c r="H132" s="30">
        <f t="shared" si="142"/>
        <v>0</v>
      </c>
      <c r="I132" s="97" t="str">
        <f t="shared" si="143"/>
        <v/>
      </c>
      <c r="J132" s="115"/>
      <c r="K132" s="115"/>
      <c r="L132" s="3" t="str">
        <f t="shared" si="144"/>
        <v>-</v>
      </c>
      <c r="M132" s="97" t="str">
        <f t="shared" si="145"/>
        <v/>
      </c>
      <c r="N132" s="115" t="s">
        <v>112</v>
      </c>
      <c r="O132" s="115" t="s">
        <v>112</v>
      </c>
      <c r="P132" s="3" t="str">
        <f t="shared" si="146"/>
        <v>-</v>
      </c>
      <c r="Q132" s="44"/>
      <c r="R132" s="3" t="str">
        <f t="shared" si="147"/>
        <v>-</v>
      </c>
      <c r="S132" s="3" t="str">
        <f t="shared" si="148"/>
        <v>-</v>
      </c>
      <c r="T132" s="17" t="str">
        <f t="shared" si="149"/>
        <v>-</v>
      </c>
      <c r="U132" s="20" t="str">
        <f t="shared" si="150"/>
        <v>-</v>
      </c>
      <c r="V132" s="3" t="str">
        <f t="shared" si="151"/>
        <v>-</v>
      </c>
      <c r="W132" s="3" t="str">
        <f t="shared" si="152"/>
        <v>-</v>
      </c>
      <c r="Y132" s="3" t="str">
        <f t="shared" si="153"/>
        <v>-</v>
      </c>
      <c r="Z132" s="17" t="str">
        <f t="shared" si="154"/>
        <v>-</v>
      </c>
      <c r="AA132" s="20" t="str">
        <f t="shared" si="155"/>
        <v>-</v>
      </c>
      <c r="AB132" s="3" t="str">
        <f t="shared" si="156"/>
        <v>-</v>
      </c>
    </row>
    <row r="133" spans="1:28" ht="12.75" x14ac:dyDescent="0.2">
      <c r="A133" s="36" t="s">
        <v>15</v>
      </c>
      <c r="B133" s="46" t="s">
        <v>142</v>
      </c>
      <c r="C133" s="113"/>
      <c r="D133" s="23"/>
      <c r="E133" s="113"/>
      <c r="F133" s="116"/>
      <c r="G133" s="30">
        <f t="shared" si="141"/>
        <v>0</v>
      </c>
      <c r="H133" s="30">
        <f t="shared" si="142"/>
        <v>0</v>
      </c>
      <c r="I133" s="97" t="str">
        <f t="shared" si="143"/>
        <v/>
      </c>
      <c r="J133" s="115"/>
      <c r="K133" s="115"/>
      <c r="L133" s="3" t="str">
        <f t="shared" si="144"/>
        <v>-</v>
      </c>
      <c r="M133" s="97" t="str">
        <f t="shared" si="145"/>
        <v/>
      </c>
      <c r="N133" s="115" t="s">
        <v>112</v>
      </c>
      <c r="O133" s="115" t="s">
        <v>112</v>
      </c>
      <c r="P133" s="3" t="str">
        <f t="shared" si="146"/>
        <v>-</v>
      </c>
      <c r="Q133" s="44"/>
      <c r="R133" s="3" t="str">
        <f t="shared" si="147"/>
        <v>-</v>
      </c>
      <c r="S133" s="3" t="str">
        <f t="shared" si="148"/>
        <v>-</v>
      </c>
      <c r="T133" s="17" t="str">
        <f t="shared" si="149"/>
        <v>-</v>
      </c>
      <c r="U133" s="20" t="str">
        <f t="shared" si="150"/>
        <v>-</v>
      </c>
      <c r="V133" s="3" t="str">
        <f t="shared" si="151"/>
        <v>-</v>
      </c>
      <c r="W133" s="3" t="str">
        <f t="shared" si="152"/>
        <v>-</v>
      </c>
      <c r="Y133" s="3" t="str">
        <f t="shared" si="153"/>
        <v>-</v>
      </c>
      <c r="Z133" s="17" t="str">
        <f t="shared" si="154"/>
        <v>-</v>
      </c>
      <c r="AA133" s="20" t="str">
        <f t="shared" si="155"/>
        <v>-</v>
      </c>
      <c r="AB133" s="3" t="str">
        <f t="shared" si="156"/>
        <v>-</v>
      </c>
    </row>
    <row r="134" spans="1:28" ht="12.75" x14ac:dyDescent="0.2">
      <c r="A134" s="36" t="s">
        <v>78</v>
      </c>
      <c r="B134" s="46" t="s">
        <v>143</v>
      </c>
      <c r="C134" s="113"/>
      <c r="D134" s="23"/>
      <c r="E134" s="113"/>
      <c r="F134" s="116"/>
      <c r="G134" s="30">
        <f t="shared" si="141"/>
        <v>0</v>
      </c>
      <c r="H134" s="30">
        <f t="shared" si="142"/>
        <v>0</v>
      </c>
      <c r="I134" s="97" t="str">
        <f t="shared" si="143"/>
        <v/>
      </c>
      <c r="J134" s="115"/>
      <c r="K134" s="115"/>
      <c r="L134" s="3" t="str">
        <f t="shared" si="144"/>
        <v>-</v>
      </c>
      <c r="M134" s="97" t="str">
        <f t="shared" si="145"/>
        <v/>
      </c>
      <c r="N134" s="115" t="s">
        <v>112</v>
      </c>
      <c r="O134" s="115" t="s">
        <v>112</v>
      </c>
      <c r="P134" s="3" t="str">
        <f t="shared" si="146"/>
        <v>-</v>
      </c>
      <c r="Q134" s="44"/>
      <c r="R134" s="3" t="str">
        <f t="shared" si="147"/>
        <v>-</v>
      </c>
      <c r="S134" s="3" t="str">
        <f t="shared" si="148"/>
        <v>-</v>
      </c>
      <c r="T134" s="17" t="str">
        <f t="shared" si="149"/>
        <v>-</v>
      </c>
      <c r="U134" s="20" t="str">
        <f t="shared" si="150"/>
        <v>-</v>
      </c>
      <c r="V134" s="3" t="str">
        <f t="shared" si="151"/>
        <v>-</v>
      </c>
      <c r="W134" s="3" t="str">
        <f t="shared" si="152"/>
        <v>-</v>
      </c>
      <c r="Y134" s="3" t="str">
        <f t="shared" si="153"/>
        <v>-</v>
      </c>
      <c r="Z134" s="17" t="str">
        <f t="shared" si="154"/>
        <v>-</v>
      </c>
      <c r="AA134" s="20" t="str">
        <f t="shared" si="155"/>
        <v>-</v>
      </c>
      <c r="AB134" s="3" t="str">
        <f t="shared" si="156"/>
        <v>-</v>
      </c>
    </row>
    <row r="135" spans="1:28" ht="12.75" x14ac:dyDescent="0.2">
      <c r="A135" s="36" t="s">
        <v>79</v>
      </c>
      <c r="B135" s="46" t="s">
        <v>172</v>
      </c>
      <c r="C135" s="113"/>
      <c r="D135" s="23"/>
      <c r="E135" s="113"/>
      <c r="F135" s="116"/>
      <c r="G135" s="30">
        <f t="shared" si="141"/>
        <v>0</v>
      </c>
      <c r="H135" s="30">
        <f t="shared" si="142"/>
        <v>0</v>
      </c>
      <c r="I135" s="97" t="str">
        <f t="shared" si="143"/>
        <v/>
      </c>
      <c r="J135" s="115"/>
      <c r="K135" s="115"/>
      <c r="L135" s="3" t="str">
        <f t="shared" si="144"/>
        <v>-</v>
      </c>
      <c r="M135" s="97" t="str">
        <f t="shared" si="145"/>
        <v/>
      </c>
      <c r="N135" s="115" t="s">
        <v>112</v>
      </c>
      <c r="O135" s="115" t="s">
        <v>112</v>
      </c>
      <c r="P135" s="3" t="str">
        <f t="shared" si="146"/>
        <v>-</v>
      </c>
      <c r="Q135" s="44"/>
      <c r="R135" s="3" t="str">
        <f t="shared" si="147"/>
        <v>-</v>
      </c>
      <c r="S135" s="3" t="str">
        <f t="shared" si="148"/>
        <v>-</v>
      </c>
      <c r="T135" s="17" t="str">
        <f t="shared" si="149"/>
        <v>-</v>
      </c>
      <c r="U135" s="20" t="str">
        <f t="shared" si="150"/>
        <v>-</v>
      </c>
      <c r="V135" s="3" t="str">
        <f t="shared" si="151"/>
        <v>-</v>
      </c>
      <c r="W135" s="3" t="str">
        <f t="shared" si="152"/>
        <v>-</v>
      </c>
      <c r="Y135" s="3" t="str">
        <f t="shared" si="153"/>
        <v>-</v>
      </c>
      <c r="Z135" s="17" t="str">
        <f t="shared" si="154"/>
        <v>-</v>
      </c>
      <c r="AA135" s="20" t="str">
        <f t="shared" si="155"/>
        <v>-</v>
      </c>
      <c r="AB135" s="3" t="str">
        <f t="shared" si="156"/>
        <v>-</v>
      </c>
    </row>
    <row r="136" spans="1:28" ht="12.75" x14ac:dyDescent="0.2">
      <c r="A136" s="36" t="s">
        <v>16</v>
      </c>
      <c r="B136" s="46" t="s">
        <v>194</v>
      </c>
      <c r="C136" s="113"/>
      <c r="D136" s="23"/>
      <c r="E136" s="113"/>
      <c r="F136" s="116"/>
      <c r="G136" s="30">
        <f t="shared" si="141"/>
        <v>0</v>
      </c>
      <c r="H136" s="30">
        <f t="shared" si="142"/>
        <v>0</v>
      </c>
      <c r="I136" s="97" t="str">
        <f t="shared" si="143"/>
        <v/>
      </c>
      <c r="J136" s="115"/>
      <c r="K136" s="115"/>
      <c r="L136" s="3" t="str">
        <f t="shared" si="144"/>
        <v>-</v>
      </c>
      <c r="M136" s="97" t="str">
        <f t="shared" si="145"/>
        <v/>
      </c>
      <c r="N136" s="115" t="s">
        <v>112</v>
      </c>
      <c r="O136" s="115" t="s">
        <v>112</v>
      </c>
      <c r="P136" s="3" t="str">
        <f t="shared" si="146"/>
        <v>-</v>
      </c>
      <c r="Q136" s="44"/>
      <c r="R136" s="3" t="str">
        <f t="shared" si="147"/>
        <v>-</v>
      </c>
      <c r="S136" s="3" t="str">
        <f t="shared" si="148"/>
        <v>-</v>
      </c>
      <c r="T136" s="17" t="str">
        <f t="shared" si="149"/>
        <v>-</v>
      </c>
      <c r="U136" s="20" t="str">
        <f t="shared" si="150"/>
        <v>-</v>
      </c>
      <c r="V136" s="3" t="str">
        <f t="shared" si="151"/>
        <v>-</v>
      </c>
      <c r="W136" s="3" t="str">
        <f t="shared" si="152"/>
        <v>-</v>
      </c>
      <c r="Y136" s="3" t="str">
        <f t="shared" si="153"/>
        <v>-</v>
      </c>
      <c r="Z136" s="17" t="str">
        <f t="shared" si="154"/>
        <v>-</v>
      </c>
      <c r="AA136" s="20" t="str">
        <f t="shared" si="155"/>
        <v>-</v>
      </c>
      <c r="AB136" s="3" t="str">
        <f t="shared" si="156"/>
        <v>-</v>
      </c>
    </row>
    <row r="137" spans="1:28" ht="12.75" customHeight="1" x14ac:dyDescent="0.2">
      <c r="A137" s="36"/>
      <c r="B137" s="46"/>
      <c r="C137" s="113"/>
      <c r="D137" s="23"/>
      <c r="E137" s="113"/>
      <c r="F137" s="116"/>
      <c r="G137" s="30">
        <f t="shared" si="141"/>
        <v>0</v>
      </c>
      <c r="H137" s="30">
        <f t="shared" si="142"/>
        <v>0</v>
      </c>
      <c r="I137" s="97" t="str">
        <f t="shared" si="143"/>
        <v/>
      </c>
      <c r="J137" s="115"/>
      <c r="K137" s="115"/>
      <c r="L137" s="3" t="str">
        <f t="shared" si="144"/>
        <v>-</v>
      </c>
      <c r="M137" s="97" t="str">
        <f t="shared" si="145"/>
        <v/>
      </c>
      <c r="N137" s="115" t="s">
        <v>112</v>
      </c>
      <c r="O137" s="115" t="s">
        <v>112</v>
      </c>
      <c r="P137" s="3" t="str">
        <f t="shared" si="146"/>
        <v>-</v>
      </c>
      <c r="Q137" s="44"/>
      <c r="R137" s="3" t="str">
        <f t="shared" si="147"/>
        <v>-</v>
      </c>
      <c r="S137" s="3" t="str">
        <f t="shared" si="148"/>
        <v>-</v>
      </c>
      <c r="T137" s="17" t="str">
        <f t="shared" si="149"/>
        <v>-</v>
      </c>
      <c r="U137" s="20" t="str">
        <f t="shared" si="150"/>
        <v>-</v>
      </c>
      <c r="V137" s="3" t="str">
        <f t="shared" si="151"/>
        <v>-</v>
      </c>
      <c r="W137" s="3" t="str">
        <f t="shared" si="152"/>
        <v>-</v>
      </c>
      <c r="Y137" s="3" t="str">
        <f t="shared" si="153"/>
        <v>-</v>
      </c>
      <c r="Z137" s="17" t="str">
        <f t="shared" si="154"/>
        <v>-</v>
      </c>
      <c r="AA137" s="20" t="str">
        <f t="shared" si="155"/>
        <v>-</v>
      </c>
      <c r="AB137" s="3" t="str">
        <f t="shared" si="156"/>
        <v>-</v>
      </c>
    </row>
    <row r="138" spans="1:28" s="22" customFormat="1" ht="12.75" customHeight="1" x14ac:dyDescent="0.2">
      <c r="A138" s="26">
        <v>12</v>
      </c>
      <c r="B138" s="47" t="s">
        <v>135</v>
      </c>
      <c r="C138" s="32">
        <f>ROUND(SUM(C125:C137),0)</f>
        <v>0</v>
      </c>
      <c r="D138" s="45"/>
      <c r="E138" s="32">
        <f>ROUND(SUM(E125:E137),0)</f>
        <v>0</v>
      </c>
      <c r="F138" s="48">
        <f>ROUND(SUM(F125:F137),0)</f>
        <v>0</v>
      </c>
      <c r="G138" s="32">
        <f>ROUND(SUM(G125:G137),0)</f>
        <v>0</v>
      </c>
      <c r="H138" s="32">
        <f>SUM(H125:H137)</f>
        <v>0</v>
      </c>
      <c r="I138" s="97"/>
      <c r="J138" s="27"/>
      <c r="K138" s="27"/>
      <c r="L138" s="27"/>
      <c r="M138" s="97"/>
      <c r="N138" s="27"/>
      <c r="O138" s="27"/>
      <c r="P138" s="27"/>
      <c r="R138" s="4">
        <f t="shared" ref="R138:W138" si="157">ROUND(SUM(R125:R137),0)</f>
        <v>0</v>
      </c>
      <c r="S138" s="4">
        <f t="shared" si="157"/>
        <v>0</v>
      </c>
      <c r="T138" s="18">
        <f t="shared" si="157"/>
        <v>0</v>
      </c>
      <c r="U138" s="21">
        <f t="shared" si="157"/>
        <v>0</v>
      </c>
      <c r="V138" s="4">
        <f t="shared" si="157"/>
        <v>0</v>
      </c>
      <c r="W138" s="4">
        <f t="shared" si="157"/>
        <v>0</v>
      </c>
      <c r="Y138" s="4">
        <f>ROUND(SUM(Y125:Y137),0)</f>
        <v>0</v>
      </c>
      <c r="Z138" s="18">
        <f>ROUND(SUM(Z125:Z137),0)</f>
        <v>0</v>
      </c>
      <c r="AA138" s="21">
        <f>ROUND(SUM(AA125:AA137),0)</f>
        <v>0</v>
      </c>
      <c r="AB138" s="4">
        <f>ROUND(SUM(AB125:AB137),0)</f>
        <v>0</v>
      </c>
    </row>
    <row r="139" spans="1:28" ht="12.75" customHeight="1" thickBot="1" x14ac:dyDescent="0.25">
      <c r="B139" s="1"/>
      <c r="C139" s="23"/>
      <c r="D139" s="23"/>
      <c r="E139" s="23"/>
      <c r="F139" s="23"/>
      <c r="G139" s="24"/>
      <c r="H139" s="24"/>
      <c r="I139" s="97"/>
      <c r="J139" s="27"/>
      <c r="K139" s="27"/>
      <c r="L139" s="27"/>
      <c r="M139" s="97"/>
      <c r="N139" s="27"/>
      <c r="O139" s="27"/>
      <c r="P139" s="27"/>
      <c r="Q139" s="8"/>
      <c r="R139" s="8"/>
      <c r="S139" s="8"/>
      <c r="T139" s="8"/>
      <c r="Y139" s="11"/>
      <c r="Z139" s="11"/>
      <c r="AA139" s="11"/>
      <c r="AB139" s="11"/>
    </row>
    <row r="140" spans="1:28" ht="14.25" customHeight="1" thickBot="1" x14ac:dyDescent="0.25">
      <c r="A140" s="374" t="s">
        <v>382</v>
      </c>
      <c r="B140" s="55"/>
      <c r="C140" s="57">
        <f>C138+C122+C107+C95+C89+C82+C70+C59+C46</f>
        <v>0</v>
      </c>
      <c r="D140" s="45"/>
      <c r="E140" s="375">
        <f>E138+E122+E107+E95+E89+E82+E70+E59+E46</f>
        <v>0</v>
      </c>
      <c r="F140" s="56">
        <f>F138+F122+F107+F95+F89+F82+F70+F59+F46</f>
        <v>0</v>
      </c>
      <c r="G140" s="56">
        <f>G138+G122+G107+G95+G89+G82+G70+G59+G46</f>
        <v>0</v>
      </c>
      <c r="H140" s="57">
        <f>H138+H122+H107+H95+H89+H82+H70+H59+H46</f>
        <v>0</v>
      </c>
      <c r="I140" s="97"/>
      <c r="J140" s="27"/>
      <c r="K140" s="27"/>
      <c r="L140" s="27"/>
      <c r="M140" s="97"/>
      <c r="N140" s="27"/>
      <c r="O140" s="27"/>
      <c r="P140" s="27"/>
      <c r="Q140" s="8"/>
      <c r="R140" s="8"/>
      <c r="S140" s="8"/>
      <c r="T140" s="8"/>
      <c r="Y140" s="11"/>
      <c r="Z140" s="11"/>
      <c r="AA140" s="11"/>
      <c r="AB140" s="11"/>
    </row>
    <row r="141" spans="1:28" ht="14.25" customHeight="1" thickBot="1" x14ac:dyDescent="0.25">
      <c r="A141" s="372"/>
      <c r="B141" s="372"/>
      <c r="C141" s="373"/>
      <c r="D141" s="45"/>
      <c r="E141" s="373"/>
      <c r="F141" s="373"/>
      <c r="G141" s="373"/>
      <c r="H141" s="373"/>
      <c r="I141" s="97"/>
      <c r="J141" s="27"/>
      <c r="K141" s="27"/>
      <c r="L141" s="27"/>
      <c r="M141" s="97"/>
      <c r="N141" s="27"/>
      <c r="O141" s="27"/>
      <c r="P141" s="27"/>
      <c r="Q141" s="8"/>
      <c r="R141" s="8"/>
      <c r="S141" s="8"/>
      <c r="T141" s="8"/>
      <c r="Y141" s="11"/>
      <c r="Z141" s="11"/>
      <c r="AA141" s="11"/>
      <c r="AB141" s="11"/>
    </row>
    <row r="142" spans="1:28" ht="14.25" customHeight="1" thickBot="1" x14ac:dyDescent="0.25">
      <c r="A142" s="374" t="s">
        <v>386</v>
      </c>
      <c r="B142" s="55"/>
      <c r="C142" s="57">
        <f>C67+C103</f>
        <v>0</v>
      </c>
      <c r="D142" s="45"/>
      <c r="E142" s="375">
        <f>E67+E103</f>
        <v>0</v>
      </c>
      <c r="F142" s="56">
        <f>F67+F103</f>
        <v>0</v>
      </c>
      <c r="G142" s="56">
        <f>G67+G103</f>
        <v>0</v>
      </c>
      <c r="H142" s="57">
        <f>H67+H103</f>
        <v>0</v>
      </c>
      <c r="I142" s="97"/>
      <c r="J142" s="27"/>
      <c r="K142" s="27"/>
      <c r="L142" s="27"/>
      <c r="M142" s="97"/>
      <c r="N142" s="27"/>
      <c r="O142" s="27"/>
      <c r="P142" s="27"/>
      <c r="Q142" s="8"/>
      <c r="R142" s="8"/>
      <c r="S142" s="8"/>
      <c r="T142" s="8"/>
      <c r="Y142" s="11"/>
      <c r="Z142" s="11"/>
      <c r="AA142" s="11"/>
      <c r="AB142" s="11"/>
    </row>
    <row r="143" spans="1:28" ht="12.75" customHeight="1" thickBot="1" x14ac:dyDescent="0.25">
      <c r="B143" s="1"/>
      <c r="C143" s="23"/>
      <c r="D143" s="23"/>
      <c r="E143" s="23"/>
      <c r="F143" s="23"/>
      <c r="G143" s="24"/>
      <c r="H143" s="24"/>
      <c r="I143" s="97"/>
      <c r="J143" s="27"/>
      <c r="K143" s="27"/>
      <c r="L143" s="27"/>
      <c r="M143" s="97"/>
      <c r="N143" s="27"/>
      <c r="O143" s="27"/>
      <c r="P143" s="27"/>
    </row>
    <row r="144" spans="1:28" ht="14.25" customHeight="1" thickBot="1" x14ac:dyDescent="0.25">
      <c r="A144" s="417" t="s">
        <v>217</v>
      </c>
      <c r="B144" s="418"/>
      <c r="C144" s="418"/>
      <c r="D144" s="418"/>
      <c r="E144" s="418"/>
      <c r="F144" s="418"/>
      <c r="G144" s="418"/>
      <c r="H144" s="419"/>
      <c r="I144" s="97"/>
      <c r="J144" s="27"/>
      <c r="K144" s="27"/>
      <c r="L144" s="27"/>
      <c r="M144" s="97"/>
      <c r="N144" s="27"/>
      <c r="O144" s="27"/>
      <c r="P144" s="27"/>
    </row>
    <row r="145" spans="1:28" ht="12.75" x14ac:dyDescent="0.2">
      <c r="B145" s="1"/>
      <c r="C145" s="23"/>
      <c r="D145" s="23"/>
      <c r="E145" s="23"/>
      <c r="F145" s="23"/>
      <c r="G145" s="24"/>
      <c r="H145" s="24"/>
      <c r="I145" s="97"/>
      <c r="J145" s="27"/>
      <c r="K145" s="27"/>
      <c r="L145" s="27"/>
      <c r="M145" s="97"/>
      <c r="N145" s="27"/>
      <c r="O145" s="27"/>
      <c r="P145" s="27"/>
    </row>
    <row r="146" spans="1:28" s="22" customFormat="1" ht="12.75" x14ac:dyDescent="0.2">
      <c r="A146" s="226">
        <v>13</v>
      </c>
      <c r="B146" s="399" t="s">
        <v>218</v>
      </c>
      <c r="C146" s="400"/>
      <c r="D146" s="400"/>
      <c r="E146" s="400"/>
      <c r="F146" s="400"/>
      <c r="G146" s="400"/>
      <c r="H146" s="401"/>
      <c r="I146" s="97"/>
      <c r="J146" s="27"/>
      <c r="K146" s="27"/>
      <c r="L146" s="27"/>
      <c r="M146" s="97"/>
      <c r="N146" s="27"/>
      <c r="O146" s="27"/>
      <c r="P146" s="27"/>
      <c r="R146" s="2" t="s">
        <v>105</v>
      </c>
      <c r="S146" s="2" t="s">
        <v>106</v>
      </c>
      <c r="T146" s="16" t="s">
        <v>107</v>
      </c>
      <c r="U146" s="19" t="s">
        <v>105</v>
      </c>
      <c r="V146" s="2" t="s">
        <v>106</v>
      </c>
      <c r="W146" s="2" t="s">
        <v>107</v>
      </c>
      <c r="Y146" s="2" t="s">
        <v>112</v>
      </c>
      <c r="Z146" s="16" t="s">
        <v>113</v>
      </c>
      <c r="AA146" s="19" t="s">
        <v>112</v>
      </c>
      <c r="AB146" s="2" t="s">
        <v>113</v>
      </c>
    </row>
    <row r="147" spans="1:28" ht="12.75" customHeight="1" x14ac:dyDescent="0.2">
      <c r="A147" s="402" t="s">
        <v>385</v>
      </c>
      <c r="B147" s="403"/>
      <c r="C147" s="403"/>
      <c r="D147" s="403"/>
      <c r="E147" s="403"/>
      <c r="F147" s="403"/>
      <c r="G147" s="403"/>
      <c r="H147" s="403"/>
      <c r="I147" s="403"/>
      <c r="J147" s="403"/>
      <c r="K147" s="403"/>
      <c r="L147" s="403"/>
      <c r="M147" s="403"/>
      <c r="N147" s="403"/>
      <c r="O147" s="403"/>
      <c r="P147" s="404"/>
      <c r="Q147" s="44"/>
      <c r="R147" s="249"/>
      <c r="S147" s="249"/>
      <c r="T147" s="250"/>
      <c r="U147" s="251"/>
      <c r="V147" s="249"/>
      <c r="W147" s="249"/>
      <c r="Y147" s="249"/>
      <c r="Z147" s="250"/>
      <c r="AA147" s="252"/>
      <c r="AB147" s="249"/>
    </row>
    <row r="148" spans="1:28" ht="11.25" customHeight="1" x14ac:dyDescent="0.2">
      <c r="A148" s="234" t="s">
        <v>213</v>
      </c>
      <c r="B148" s="233" t="s">
        <v>219</v>
      </c>
      <c r="C148" s="229"/>
      <c r="D148" s="23"/>
      <c r="E148" s="229"/>
      <c r="F148" s="230"/>
      <c r="G148" s="231">
        <f t="shared" ref="G148:G156" si="158">E148+F148</f>
        <v>0</v>
      </c>
      <c r="H148" s="231">
        <f t="shared" ref="H148:H154" si="159">C148-G148</f>
        <v>0</v>
      </c>
      <c r="I148" s="97" t="str">
        <f t="shared" ref="I148:I157" si="160">IF(AND($C148="",$E148="",$F148=""),"",IF(AND(OR($C148&lt;&gt;"",$G148&lt;&gt;""),OR(J148="",K148="")),"Sélectionnez! -&gt;",""))</f>
        <v/>
      </c>
      <c r="J148" s="115"/>
      <c r="K148" s="115"/>
      <c r="L148" s="3" t="str">
        <f t="shared" ref="L148:L157" si="161">IF(J148=K148,"-", "Changement de répartition")</f>
        <v>-</v>
      </c>
      <c r="M148" s="97" t="str">
        <f t="shared" ref="M148:M157" si="162">IF(AND($C148="",$E148="",$F148=""),"",IF(AND(OR($C148&lt;&gt;"",$G148&lt;&gt;""),OR(N148="",O148="")),"Sélectionnez! -&gt;",""))</f>
        <v/>
      </c>
      <c r="N148" s="115" t="s">
        <v>112</v>
      </c>
      <c r="O148" s="115" t="s">
        <v>112</v>
      </c>
      <c r="P148" s="3" t="str">
        <f t="shared" ref="P148:P157" si="163">IF(N148=O148,"-","Changement d'origine")</f>
        <v>-</v>
      </c>
      <c r="Q148" s="44"/>
      <c r="R148" s="3" t="str">
        <f t="shared" ref="R148:R157" si="164">IF(J148="Interne",C148,"-")</f>
        <v>-</v>
      </c>
      <c r="S148" s="3" t="str">
        <f t="shared" ref="S148:S157" si="165">IF(J148="Apparenté",C148,"-")</f>
        <v>-</v>
      </c>
      <c r="T148" s="17" t="str">
        <f t="shared" ref="T148:T157" si="166">IF(J148="Externe",C148,"-")</f>
        <v>-</v>
      </c>
      <c r="U148" s="20" t="str">
        <f t="shared" ref="U148:U157" si="167">IF(K148="Interne",G148,"-")</f>
        <v>-</v>
      </c>
      <c r="V148" s="3" t="str">
        <f t="shared" ref="V148:V157" si="168">IF(K148="Apparenté",G148,"-")</f>
        <v>-</v>
      </c>
      <c r="W148" s="3" t="str">
        <f t="shared" ref="W148:W157" si="169">IF(K148="Externe",G148,"-")</f>
        <v>-</v>
      </c>
      <c r="Y148" s="3" t="str">
        <f t="shared" ref="Y148:Y157" si="170">IF($N148="Canadien",IF($C148="","-",$C148),"-")</f>
        <v>-</v>
      </c>
      <c r="Z148" s="17" t="str">
        <f t="shared" ref="Z148:Z157" si="171">IF($N148="Non-Canadien",IF($C148="","-",$C148),"-")</f>
        <v>-</v>
      </c>
      <c r="AA148" s="20" t="str">
        <f t="shared" ref="AA148:AA157" si="172">IF($O148="Canadien",IF($G148=0,"-",$G148),"-")</f>
        <v>-</v>
      </c>
      <c r="AB148" s="3" t="str">
        <f t="shared" ref="AB148:AB157" si="173">IF($O148="Non-Canadien",IF($G148=0,"-",$G148),"-")</f>
        <v>-</v>
      </c>
    </row>
    <row r="149" spans="1:28" ht="11.25" customHeight="1" x14ac:dyDescent="0.2">
      <c r="A149" s="36" t="s">
        <v>214</v>
      </c>
      <c r="B149" s="46" t="s">
        <v>169</v>
      </c>
      <c r="C149" s="113"/>
      <c r="D149" s="23"/>
      <c r="E149" s="113"/>
      <c r="F149" s="116"/>
      <c r="G149" s="30">
        <f t="shared" si="158"/>
        <v>0</v>
      </c>
      <c r="H149" s="30">
        <f t="shared" si="159"/>
        <v>0</v>
      </c>
      <c r="I149" s="97" t="str">
        <f t="shared" si="160"/>
        <v/>
      </c>
      <c r="J149" s="115"/>
      <c r="K149" s="115"/>
      <c r="L149" s="3" t="str">
        <f t="shared" si="161"/>
        <v>-</v>
      </c>
      <c r="M149" s="97" t="str">
        <f t="shared" si="162"/>
        <v/>
      </c>
      <c r="N149" s="115" t="s">
        <v>112</v>
      </c>
      <c r="O149" s="115" t="s">
        <v>112</v>
      </c>
      <c r="P149" s="3" t="str">
        <f t="shared" si="163"/>
        <v>-</v>
      </c>
      <c r="Q149" s="44"/>
      <c r="R149" s="3" t="str">
        <f t="shared" si="164"/>
        <v>-</v>
      </c>
      <c r="S149" s="3" t="str">
        <f t="shared" si="165"/>
        <v>-</v>
      </c>
      <c r="T149" s="17" t="str">
        <f t="shared" si="166"/>
        <v>-</v>
      </c>
      <c r="U149" s="20" t="str">
        <f t="shared" si="167"/>
        <v>-</v>
      </c>
      <c r="V149" s="3" t="str">
        <f t="shared" si="168"/>
        <v>-</v>
      </c>
      <c r="W149" s="3" t="str">
        <f t="shared" si="169"/>
        <v>-</v>
      </c>
      <c r="Y149" s="3" t="str">
        <f t="shared" si="170"/>
        <v>-</v>
      </c>
      <c r="Z149" s="17" t="str">
        <f t="shared" si="171"/>
        <v>-</v>
      </c>
      <c r="AA149" s="20" t="str">
        <f t="shared" si="172"/>
        <v>-</v>
      </c>
      <c r="AB149" s="3" t="str">
        <f t="shared" si="173"/>
        <v>-</v>
      </c>
    </row>
    <row r="150" spans="1:28" ht="11.25" customHeight="1" x14ac:dyDescent="0.2">
      <c r="A150" s="36" t="s">
        <v>215</v>
      </c>
      <c r="B150" s="46" t="s">
        <v>325</v>
      </c>
      <c r="C150" s="113"/>
      <c r="D150" s="23"/>
      <c r="E150" s="113"/>
      <c r="F150" s="116"/>
      <c r="G150" s="30">
        <f t="shared" si="158"/>
        <v>0</v>
      </c>
      <c r="H150" s="30">
        <f t="shared" si="159"/>
        <v>0</v>
      </c>
      <c r="I150" s="97" t="str">
        <f t="shared" si="160"/>
        <v/>
      </c>
      <c r="J150" s="115"/>
      <c r="K150" s="115"/>
      <c r="L150" s="3" t="str">
        <f t="shared" si="161"/>
        <v>-</v>
      </c>
      <c r="M150" s="97" t="str">
        <f t="shared" si="162"/>
        <v/>
      </c>
      <c r="N150" s="115" t="s">
        <v>112</v>
      </c>
      <c r="O150" s="115" t="s">
        <v>112</v>
      </c>
      <c r="P150" s="3" t="str">
        <f t="shared" si="163"/>
        <v>-</v>
      </c>
      <c r="Q150" s="44"/>
      <c r="R150" s="3" t="str">
        <f t="shared" si="164"/>
        <v>-</v>
      </c>
      <c r="S150" s="3" t="str">
        <f t="shared" si="165"/>
        <v>-</v>
      </c>
      <c r="T150" s="17" t="str">
        <f t="shared" si="166"/>
        <v>-</v>
      </c>
      <c r="U150" s="20" t="str">
        <f t="shared" si="167"/>
        <v>-</v>
      </c>
      <c r="V150" s="3" t="str">
        <f t="shared" si="168"/>
        <v>-</v>
      </c>
      <c r="W150" s="3" t="str">
        <f t="shared" si="169"/>
        <v>-</v>
      </c>
      <c r="Y150" s="3" t="str">
        <f t="shared" si="170"/>
        <v>-</v>
      </c>
      <c r="Z150" s="17" t="str">
        <f t="shared" si="171"/>
        <v>-</v>
      </c>
      <c r="AA150" s="20" t="str">
        <f t="shared" si="172"/>
        <v>-</v>
      </c>
      <c r="AB150" s="3" t="str">
        <f t="shared" si="173"/>
        <v>-</v>
      </c>
    </row>
    <row r="151" spans="1:28" ht="11.25" customHeight="1" x14ac:dyDescent="0.2">
      <c r="A151" s="36" t="s">
        <v>216</v>
      </c>
      <c r="B151" s="46" t="s">
        <v>220</v>
      </c>
      <c r="C151" s="113"/>
      <c r="D151" s="23"/>
      <c r="E151" s="113"/>
      <c r="F151" s="116"/>
      <c r="G151" s="30">
        <f t="shared" si="158"/>
        <v>0</v>
      </c>
      <c r="H151" s="30">
        <f t="shared" si="159"/>
        <v>0</v>
      </c>
      <c r="I151" s="97" t="str">
        <f t="shared" si="160"/>
        <v/>
      </c>
      <c r="J151" s="115"/>
      <c r="K151" s="115"/>
      <c r="L151" s="3" t="str">
        <f t="shared" si="161"/>
        <v>-</v>
      </c>
      <c r="M151" s="97" t="str">
        <f t="shared" si="162"/>
        <v/>
      </c>
      <c r="N151" s="115" t="s">
        <v>112</v>
      </c>
      <c r="O151" s="115" t="s">
        <v>112</v>
      </c>
      <c r="P151" s="3" t="str">
        <f t="shared" si="163"/>
        <v>-</v>
      </c>
      <c r="Q151" s="44"/>
      <c r="R151" s="3" t="str">
        <f t="shared" si="164"/>
        <v>-</v>
      </c>
      <c r="S151" s="3" t="str">
        <f t="shared" si="165"/>
        <v>-</v>
      </c>
      <c r="T151" s="17" t="str">
        <f t="shared" si="166"/>
        <v>-</v>
      </c>
      <c r="U151" s="20" t="str">
        <f t="shared" si="167"/>
        <v>-</v>
      </c>
      <c r="V151" s="3" t="str">
        <f t="shared" si="168"/>
        <v>-</v>
      </c>
      <c r="W151" s="3" t="str">
        <f t="shared" si="169"/>
        <v>-</v>
      </c>
      <c r="Y151" s="3" t="str">
        <f t="shared" si="170"/>
        <v>-</v>
      </c>
      <c r="Z151" s="17" t="str">
        <f t="shared" si="171"/>
        <v>-</v>
      </c>
      <c r="AA151" s="20" t="str">
        <f t="shared" si="172"/>
        <v>-</v>
      </c>
      <c r="AB151" s="3" t="str">
        <f t="shared" si="173"/>
        <v>-</v>
      </c>
    </row>
    <row r="152" spans="1:28" ht="12.75" x14ac:dyDescent="0.2">
      <c r="A152" s="36" t="s">
        <v>17</v>
      </c>
      <c r="B152" s="46" t="s">
        <v>221</v>
      </c>
      <c r="C152" s="113"/>
      <c r="D152" s="23"/>
      <c r="E152" s="113"/>
      <c r="F152" s="116"/>
      <c r="G152" s="30">
        <f t="shared" si="158"/>
        <v>0</v>
      </c>
      <c r="H152" s="30">
        <f t="shared" si="159"/>
        <v>0</v>
      </c>
      <c r="I152" s="97" t="str">
        <f t="shared" si="160"/>
        <v/>
      </c>
      <c r="J152" s="115"/>
      <c r="K152" s="115"/>
      <c r="L152" s="3" t="str">
        <f t="shared" si="161"/>
        <v>-</v>
      </c>
      <c r="M152" s="97" t="str">
        <f t="shared" si="162"/>
        <v/>
      </c>
      <c r="N152" s="115" t="s">
        <v>112</v>
      </c>
      <c r="O152" s="115" t="s">
        <v>112</v>
      </c>
      <c r="P152" s="3" t="str">
        <f t="shared" si="163"/>
        <v>-</v>
      </c>
      <c r="Q152" s="44"/>
      <c r="R152" s="3" t="str">
        <f t="shared" si="164"/>
        <v>-</v>
      </c>
      <c r="S152" s="3" t="str">
        <f t="shared" si="165"/>
        <v>-</v>
      </c>
      <c r="T152" s="17" t="str">
        <f t="shared" si="166"/>
        <v>-</v>
      </c>
      <c r="U152" s="20" t="str">
        <f t="shared" si="167"/>
        <v>-</v>
      </c>
      <c r="V152" s="3" t="str">
        <f t="shared" si="168"/>
        <v>-</v>
      </c>
      <c r="W152" s="3" t="str">
        <f t="shared" si="169"/>
        <v>-</v>
      </c>
      <c r="Y152" s="3" t="str">
        <f t="shared" si="170"/>
        <v>-</v>
      </c>
      <c r="Z152" s="17" t="str">
        <f t="shared" si="171"/>
        <v>-</v>
      </c>
      <c r="AA152" s="20" t="str">
        <f t="shared" si="172"/>
        <v>-</v>
      </c>
      <c r="AB152" s="3" t="str">
        <f t="shared" si="173"/>
        <v>-</v>
      </c>
    </row>
    <row r="153" spans="1:28" ht="12.75" x14ac:dyDescent="0.2">
      <c r="A153" s="36" t="s">
        <v>80</v>
      </c>
      <c r="B153" s="46" t="s">
        <v>222</v>
      </c>
      <c r="C153" s="113"/>
      <c r="D153" s="23"/>
      <c r="E153" s="113"/>
      <c r="F153" s="116"/>
      <c r="G153" s="30">
        <f t="shared" si="158"/>
        <v>0</v>
      </c>
      <c r="H153" s="30">
        <f t="shared" si="159"/>
        <v>0</v>
      </c>
      <c r="I153" s="97" t="str">
        <f t="shared" si="160"/>
        <v/>
      </c>
      <c r="J153" s="115"/>
      <c r="K153" s="115"/>
      <c r="L153" s="3" t="str">
        <f t="shared" si="161"/>
        <v>-</v>
      </c>
      <c r="M153" s="97" t="str">
        <f t="shared" si="162"/>
        <v/>
      </c>
      <c r="N153" s="115" t="s">
        <v>112</v>
      </c>
      <c r="O153" s="115" t="s">
        <v>112</v>
      </c>
      <c r="P153" s="3" t="str">
        <f t="shared" si="163"/>
        <v>-</v>
      </c>
      <c r="Q153" s="44"/>
      <c r="R153" s="3" t="str">
        <f t="shared" si="164"/>
        <v>-</v>
      </c>
      <c r="S153" s="3" t="str">
        <f t="shared" si="165"/>
        <v>-</v>
      </c>
      <c r="T153" s="17" t="str">
        <f t="shared" si="166"/>
        <v>-</v>
      </c>
      <c r="U153" s="20" t="str">
        <f t="shared" si="167"/>
        <v>-</v>
      </c>
      <c r="V153" s="3" t="str">
        <f t="shared" si="168"/>
        <v>-</v>
      </c>
      <c r="W153" s="3" t="str">
        <f t="shared" si="169"/>
        <v>-</v>
      </c>
      <c r="Y153" s="3" t="str">
        <f t="shared" si="170"/>
        <v>-</v>
      </c>
      <c r="Z153" s="17" t="str">
        <f t="shared" si="171"/>
        <v>-</v>
      </c>
      <c r="AA153" s="20" t="str">
        <f t="shared" si="172"/>
        <v>-</v>
      </c>
      <c r="AB153" s="3" t="str">
        <f t="shared" si="173"/>
        <v>-</v>
      </c>
    </row>
    <row r="154" spans="1:28" ht="12.75" x14ac:dyDescent="0.2">
      <c r="A154" s="36" t="s">
        <v>223</v>
      </c>
      <c r="B154" s="46" t="s">
        <v>224</v>
      </c>
      <c r="C154" s="113"/>
      <c r="D154" s="23"/>
      <c r="E154" s="113"/>
      <c r="F154" s="116"/>
      <c r="G154" s="30">
        <f t="shared" si="158"/>
        <v>0</v>
      </c>
      <c r="H154" s="30">
        <f t="shared" si="159"/>
        <v>0</v>
      </c>
      <c r="I154" s="97" t="str">
        <f t="shared" si="160"/>
        <v/>
      </c>
      <c r="J154" s="115"/>
      <c r="K154" s="115"/>
      <c r="L154" s="3" t="str">
        <f t="shared" si="161"/>
        <v>-</v>
      </c>
      <c r="M154" s="97" t="str">
        <f t="shared" si="162"/>
        <v/>
      </c>
      <c r="N154" s="115" t="s">
        <v>112</v>
      </c>
      <c r="O154" s="115" t="s">
        <v>112</v>
      </c>
      <c r="P154" s="3" t="str">
        <f t="shared" si="163"/>
        <v>-</v>
      </c>
      <c r="Q154" s="44"/>
      <c r="R154" s="3" t="str">
        <f t="shared" si="164"/>
        <v>-</v>
      </c>
      <c r="S154" s="3" t="str">
        <f t="shared" si="165"/>
        <v>-</v>
      </c>
      <c r="T154" s="17" t="str">
        <f t="shared" si="166"/>
        <v>-</v>
      </c>
      <c r="U154" s="20" t="str">
        <f t="shared" si="167"/>
        <v>-</v>
      </c>
      <c r="V154" s="3" t="str">
        <f t="shared" si="168"/>
        <v>-</v>
      </c>
      <c r="W154" s="3" t="str">
        <f t="shared" si="169"/>
        <v>-</v>
      </c>
      <c r="Y154" s="3" t="str">
        <f t="shared" si="170"/>
        <v>-</v>
      </c>
      <c r="Z154" s="17" t="str">
        <f t="shared" si="171"/>
        <v>-</v>
      </c>
      <c r="AA154" s="20" t="str">
        <f t="shared" si="172"/>
        <v>-</v>
      </c>
      <c r="AB154" s="3" t="str">
        <f t="shared" si="173"/>
        <v>-</v>
      </c>
    </row>
    <row r="155" spans="1:28" ht="12.75" x14ac:dyDescent="0.2">
      <c r="A155" s="36" t="s">
        <v>18</v>
      </c>
      <c r="B155" s="46" t="s">
        <v>225</v>
      </c>
      <c r="C155" s="113"/>
      <c r="D155" s="23"/>
      <c r="E155" s="113"/>
      <c r="F155" s="116"/>
      <c r="G155" s="30">
        <f t="shared" si="158"/>
        <v>0</v>
      </c>
      <c r="H155" s="30">
        <f>C155-G155</f>
        <v>0</v>
      </c>
      <c r="I155" s="97" t="str">
        <f t="shared" si="160"/>
        <v/>
      </c>
      <c r="J155" s="115"/>
      <c r="K155" s="115"/>
      <c r="L155" s="3" t="str">
        <f t="shared" si="161"/>
        <v>-</v>
      </c>
      <c r="M155" s="97" t="str">
        <f t="shared" si="162"/>
        <v/>
      </c>
      <c r="N155" s="115" t="s">
        <v>112</v>
      </c>
      <c r="O155" s="115" t="s">
        <v>112</v>
      </c>
      <c r="P155" s="3" t="str">
        <f t="shared" si="163"/>
        <v>-</v>
      </c>
      <c r="Q155" s="44"/>
      <c r="R155" s="3" t="str">
        <f t="shared" si="164"/>
        <v>-</v>
      </c>
      <c r="S155" s="3" t="str">
        <f t="shared" si="165"/>
        <v>-</v>
      </c>
      <c r="T155" s="17" t="str">
        <f t="shared" si="166"/>
        <v>-</v>
      </c>
      <c r="U155" s="20" t="str">
        <f t="shared" si="167"/>
        <v>-</v>
      </c>
      <c r="V155" s="3" t="str">
        <f t="shared" si="168"/>
        <v>-</v>
      </c>
      <c r="W155" s="3" t="str">
        <f t="shared" si="169"/>
        <v>-</v>
      </c>
      <c r="Y155" s="3" t="str">
        <f t="shared" si="170"/>
        <v>-</v>
      </c>
      <c r="Z155" s="17" t="str">
        <f t="shared" si="171"/>
        <v>-</v>
      </c>
      <c r="AA155" s="20" t="str">
        <f t="shared" si="172"/>
        <v>-</v>
      </c>
      <c r="AB155" s="3" t="str">
        <f t="shared" si="173"/>
        <v>-</v>
      </c>
    </row>
    <row r="156" spans="1:28" ht="12.75" customHeight="1" x14ac:dyDescent="0.2">
      <c r="A156" s="36" t="s">
        <v>19</v>
      </c>
      <c r="B156" s="46" t="s">
        <v>192</v>
      </c>
      <c r="C156" s="113"/>
      <c r="D156" s="23"/>
      <c r="E156" s="113"/>
      <c r="F156" s="116"/>
      <c r="G156" s="30">
        <f t="shared" si="158"/>
        <v>0</v>
      </c>
      <c r="H156" s="30">
        <f>C156-G156</f>
        <v>0</v>
      </c>
      <c r="I156" s="97" t="str">
        <f t="shared" si="160"/>
        <v/>
      </c>
      <c r="J156" s="115"/>
      <c r="K156" s="115"/>
      <c r="L156" s="3" t="str">
        <f t="shared" si="161"/>
        <v>-</v>
      </c>
      <c r="M156" s="97" t="str">
        <f t="shared" si="162"/>
        <v/>
      </c>
      <c r="N156" s="115" t="s">
        <v>112</v>
      </c>
      <c r="O156" s="115" t="s">
        <v>112</v>
      </c>
      <c r="P156" s="3" t="str">
        <f t="shared" si="163"/>
        <v>-</v>
      </c>
      <c r="Q156" s="44"/>
      <c r="R156" s="3" t="str">
        <f t="shared" si="164"/>
        <v>-</v>
      </c>
      <c r="S156" s="3" t="str">
        <f t="shared" si="165"/>
        <v>-</v>
      </c>
      <c r="T156" s="17" t="str">
        <f t="shared" si="166"/>
        <v>-</v>
      </c>
      <c r="U156" s="20" t="str">
        <f t="shared" si="167"/>
        <v>-</v>
      </c>
      <c r="V156" s="3" t="str">
        <f t="shared" si="168"/>
        <v>-</v>
      </c>
      <c r="W156" s="3" t="str">
        <f t="shared" si="169"/>
        <v>-</v>
      </c>
      <c r="Y156" s="3" t="str">
        <f t="shared" si="170"/>
        <v>-</v>
      </c>
      <c r="Z156" s="17" t="str">
        <f t="shared" si="171"/>
        <v>-</v>
      </c>
      <c r="AA156" s="20" t="str">
        <f t="shared" si="172"/>
        <v>-</v>
      </c>
      <c r="AB156" s="3" t="str">
        <f t="shared" si="173"/>
        <v>-</v>
      </c>
    </row>
    <row r="157" spans="1:28" ht="12.75" x14ac:dyDescent="0.2">
      <c r="A157" s="36"/>
      <c r="B157" s="46"/>
      <c r="C157" s="113"/>
      <c r="D157" s="23"/>
      <c r="E157" s="113"/>
      <c r="F157" s="116"/>
      <c r="G157" s="30">
        <f>E157+F157</f>
        <v>0</v>
      </c>
      <c r="H157" s="30">
        <f>C157-G157</f>
        <v>0</v>
      </c>
      <c r="I157" s="97" t="str">
        <f t="shared" si="160"/>
        <v/>
      </c>
      <c r="J157" s="115"/>
      <c r="K157" s="115"/>
      <c r="L157" s="3" t="str">
        <f t="shared" si="161"/>
        <v>-</v>
      </c>
      <c r="M157" s="97" t="str">
        <f t="shared" si="162"/>
        <v/>
      </c>
      <c r="N157" s="115" t="s">
        <v>112</v>
      </c>
      <c r="O157" s="115" t="s">
        <v>112</v>
      </c>
      <c r="P157" s="3" t="str">
        <f t="shared" si="163"/>
        <v>-</v>
      </c>
      <c r="Q157" s="44"/>
      <c r="R157" s="3" t="str">
        <f t="shared" si="164"/>
        <v>-</v>
      </c>
      <c r="S157" s="3" t="str">
        <f t="shared" si="165"/>
        <v>-</v>
      </c>
      <c r="T157" s="17" t="str">
        <f t="shared" si="166"/>
        <v>-</v>
      </c>
      <c r="U157" s="20" t="str">
        <f t="shared" si="167"/>
        <v>-</v>
      </c>
      <c r="V157" s="3" t="str">
        <f t="shared" si="168"/>
        <v>-</v>
      </c>
      <c r="W157" s="3" t="str">
        <f t="shared" si="169"/>
        <v>-</v>
      </c>
      <c r="Y157" s="3" t="str">
        <f t="shared" si="170"/>
        <v>-</v>
      </c>
      <c r="Z157" s="17" t="str">
        <f t="shared" si="171"/>
        <v>-</v>
      </c>
      <c r="AA157" s="20" t="str">
        <f t="shared" si="172"/>
        <v>-</v>
      </c>
      <c r="AB157" s="3" t="str">
        <f t="shared" si="173"/>
        <v>-</v>
      </c>
    </row>
    <row r="158" spans="1:28" s="22" customFormat="1" ht="12.75" customHeight="1" x14ac:dyDescent="0.2">
      <c r="A158" s="26">
        <v>13</v>
      </c>
      <c r="B158" s="47" t="s">
        <v>226</v>
      </c>
      <c r="C158" s="32">
        <f>ROUND(SUM(C148:C157),0)</f>
        <v>0</v>
      </c>
      <c r="D158" s="45"/>
      <c r="E158" s="32">
        <f>ROUND(SUM(E148:E157),0)</f>
        <v>0</v>
      </c>
      <c r="F158" s="32">
        <f>ROUND(SUM(F148:F157),0)</f>
        <v>0</v>
      </c>
      <c r="G158" s="32">
        <f>ROUND(SUM(G148:G157),0)</f>
        <v>0</v>
      </c>
      <c r="H158" s="32">
        <f>ROUND(SUM(H148:H157),0)</f>
        <v>0</v>
      </c>
      <c r="I158" s="97"/>
      <c r="J158" s="27"/>
      <c r="K158" s="27"/>
      <c r="L158" s="27"/>
      <c r="M158" s="97"/>
      <c r="N158" s="27"/>
      <c r="O158" s="27"/>
      <c r="P158" s="27"/>
      <c r="R158" s="4">
        <f t="shared" ref="R158:W158" si="174">ROUND(SUM(R148:R157),0)</f>
        <v>0</v>
      </c>
      <c r="S158" s="4">
        <f t="shared" si="174"/>
        <v>0</v>
      </c>
      <c r="T158" s="18">
        <f t="shared" si="174"/>
        <v>0</v>
      </c>
      <c r="U158" s="21">
        <f t="shared" si="174"/>
        <v>0</v>
      </c>
      <c r="V158" s="4">
        <f t="shared" si="174"/>
        <v>0</v>
      </c>
      <c r="W158" s="4">
        <f t="shared" si="174"/>
        <v>0</v>
      </c>
      <c r="Y158" s="4">
        <f>ROUND(SUM(Y148:Y157),0)</f>
        <v>0</v>
      </c>
      <c r="Z158" s="18">
        <f>ROUND(SUM(Z148:Z157),0)</f>
        <v>0</v>
      </c>
      <c r="AA158" s="21">
        <f>ROUND(SUM(AA148:AA157),0)</f>
        <v>0</v>
      </c>
      <c r="AB158" s="4">
        <f>ROUND(SUM(AB148:AB157),0)</f>
        <v>0</v>
      </c>
    </row>
    <row r="159" spans="1:28" ht="12.75" x14ac:dyDescent="0.2">
      <c r="B159" s="1"/>
      <c r="C159" s="23"/>
      <c r="D159" s="23"/>
      <c r="E159" s="23"/>
      <c r="F159" s="23"/>
      <c r="G159" s="24"/>
      <c r="H159" s="24"/>
      <c r="I159" s="97"/>
      <c r="J159" s="27"/>
      <c r="K159" s="27"/>
      <c r="L159" s="27"/>
      <c r="M159" s="97"/>
      <c r="N159" s="27"/>
      <c r="O159" s="27"/>
      <c r="P159" s="27"/>
      <c r="T159" s="125"/>
    </row>
    <row r="160" spans="1:28" s="22" customFormat="1" ht="12.75" x14ac:dyDescent="0.2">
      <c r="A160" s="226">
        <v>14</v>
      </c>
      <c r="B160" s="399" t="s">
        <v>211</v>
      </c>
      <c r="C160" s="400"/>
      <c r="D160" s="400"/>
      <c r="E160" s="400"/>
      <c r="F160" s="400"/>
      <c r="G160" s="400"/>
      <c r="H160" s="401"/>
      <c r="I160" s="97"/>
      <c r="J160" s="27"/>
      <c r="K160" s="27"/>
      <c r="L160" s="27"/>
      <c r="M160" s="97"/>
      <c r="N160" s="27"/>
      <c r="O160" s="27"/>
      <c r="P160" s="27"/>
      <c r="R160" s="2" t="s">
        <v>105</v>
      </c>
      <c r="S160" s="2" t="s">
        <v>106</v>
      </c>
      <c r="T160" s="16" t="s">
        <v>107</v>
      </c>
      <c r="U160" s="19" t="s">
        <v>105</v>
      </c>
      <c r="V160" s="2" t="s">
        <v>106</v>
      </c>
      <c r="W160" s="2" t="s">
        <v>107</v>
      </c>
      <c r="Y160" s="2" t="s">
        <v>112</v>
      </c>
      <c r="Z160" s="16" t="s">
        <v>113</v>
      </c>
      <c r="AA160" s="19" t="s">
        <v>112</v>
      </c>
      <c r="AB160" s="2" t="s">
        <v>113</v>
      </c>
    </row>
    <row r="161" spans="1:28" ht="11.25" customHeight="1" x14ac:dyDescent="0.2">
      <c r="A161" s="402" t="s">
        <v>385</v>
      </c>
      <c r="B161" s="403"/>
      <c r="C161" s="403"/>
      <c r="D161" s="403"/>
      <c r="E161" s="403"/>
      <c r="F161" s="403"/>
      <c r="G161" s="403"/>
      <c r="H161" s="403"/>
      <c r="I161" s="403"/>
      <c r="J161" s="403"/>
      <c r="K161" s="403"/>
      <c r="L161" s="403"/>
      <c r="M161" s="403"/>
      <c r="N161" s="403"/>
      <c r="O161" s="403"/>
      <c r="P161" s="404"/>
      <c r="Q161" s="44"/>
      <c r="R161" s="249"/>
      <c r="S161" s="249"/>
      <c r="T161" s="250"/>
      <c r="U161" s="251"/>
      <c r="V161" s="249"/>
      <c r="W161" s="249"/>
      <c r="Y161" s="249"/>
      <c r="Z161" s="250"/>
      <c r="AA161" s="252"/>
      <c r="AB161" s="249"/>
    </row>
    <row r="162" spans="1:28" ht="12.75" customHeight="1" x14ac:dyDescent="0.2">
      <c r="A162" s="234" t="s">
        <v>20</v>
      </c>
      <c r="B162" s="233" t="s">
        <v>227</v>
      </c>
      <c r="C162" s="229"/>
      <c r="D162" s="23"/>
      <c r="E162" s="229"/>
      <c r="F162" s="230"/>
      <c r="G162" s="231">
        <f t="shared" ref="G162:G178" si="175">E162+F162</f>
        <v>0</v>
      </c>
      <c r="H162" s="231">
        <f t="shared" ref="H162:H179" si="176">C162-G162</f>
        <v>0</v>
      </c>
      <c r="I162" s="97" t="str">
        <f t="shared" ref="I162:I178" si="177">IF(AND($C162="",$E162="",$F162=""),"",IF(AND(OR($C162&lt;&gt;"",$G162&lt;&gt;""),OR(J162="",K162="")),"Sélectionnez! -&gt;",""))</f>
        <v/>
      </c>
      <c r="J162" s="115"/>
      <c r="K162" s="115"/>
      <c r="L162" s="3" t="str">
        <f t="shared" ref="L162:L178" si="178">IF(J162=K162,"-", "Changement de répartition")</f>
        <v>-</v>
      </c>
      <c r="M162" s="97" t="str">
        <f t="shared" ref="M162:M178" si="179">IF(AND($C162="",$E162="",$F162=""),"",IF(AND(OR($C162&lt;&gt;"",$G162&lt;&gt;""),OR(N162="",O162="")),"Sélectionnez! -&gt;",""))</f>
        <v/>
      </c>
      <c r="N162" s="115" t="s">
        <v>112</v>
      </c>
      <c r="O162" s="115" t="s">
        <v>112</v>
      </c>
      <c r="P162" s="3" t="str">
        <f t="shared" ref="P162:P178" si="180">IF(N162=O162,"-","Changement d'origine")</f>
        <v>-</v>
      </c>
      <c r="Q162" s="44"/>
      <c r="R162" s="3" t="str">
        <f t="shared" ref="R162:R178" si="181">IF(J162="Interne",C162,"-")</f>
        <v>-</v>
      </c>
      <c r="S162" s="3" t="str">
        <f t="shared" ref="S162:S178" si="182">IF(J162="Apparenté",C162,"-")</f>
        <v>-</v>
      </c>
      <c r="T162" s="17" t="str">
        <f t="shared" ref="T162:T178" si="183">IF(J162="Externe",C162,"-")</f>
        <v>-</v>
      </c>
      <c r="U162" s="20" t="str">
        <f t="shared" ref="U162:U178" si="184">IF(K162="Interne",G162,"-")</f>
        <v>-</v>
      </c>
      <c r="V162" s="3" t="str">
        <f t="shared" ref="V162:V178" si="185">IF(K162="Apparenté",G162,"-")</f>
        <v>-</v>
      </c>
      <c r="W162" s="3" t="str">
        <f t="shared" ref="W162:W178" si="186">IF(K162="Externe",G162,"-")</f>
        <v>-</v>
      </c>
      <c r="Y162" s="3" t="str">
        <f t="shared" ref="Y162:Y178" si="187">IF($N162="Canadien",IF($C162="","-",$C162),"-")</f>
        <v>-</v>
      </c>
      <c r="Z162" s="17" t="str">
        <f t="shared" ref="Z162:Z178" si="188">IF($N162="Non-Canadien",IF($C162="","-",$C162),"-")</f>
        <v>-</v>
      </c>
      <c r="AA162" s="20" t="str">
        <f t="shared" ref="AA162:AA178" si="189">IF($O162="Canadien",IF($G162=0,"-",$G162),"-")</f>
        <v>-</v>
      </c>
      <c r="AB162" s="3" t="str">
        <f t="shared" ref="AB162:AB178" si="190">IF($O162="Non-Canadien",IF($G162=0,"-",$G162),"-")</f>
        <v>-</v>
      </c>
    </row>
    <row r="163" spans="1:28" ht="12.75" customHeight="1" x14ac:dyDescent="0.2">
      <c r="A163" s="36" t="s">
        <v>81</v>
      </c>
      <c r="B163" s="46" t="s">
        <v>145</v>
      </c>
      <c r="C163" s="113"/>
      <c r="D163" s="23"/>
      <c r="E163" s="113"/>
      <c r="F163" s="116"/>
      <c r="G163" s="30">
        <f t="shared" si="175"/>
        <v>0</v>
      </c>
      <c r="H163" s="30">
        <f t="shared" si="176"/>
        <v>0</v>
      </c>
      <c r="I163" s="97" t="str">
        <f t="shared" si="177"/>
        <v/>
      </c>
      <c r="J163" s="115"/>
      <c r="K163" s="115"/>
      <c r="L163" s="3" t="str">
        <f t="shared" si="178"/>
        <v>-</v>
      </c>
      <c r="M163" s="97" t="str">
        <f t="shared" si="179"/>
        <v/>
      </c>
      <c r="N163" s="115" t="s">
        <v>112</v>
      </c>
      <c r="O163" s="115" t="s">
        <v>112</v>
      </c>
      <c r="P163" s="3" t="str">
        <f t="shared" si="180"/>
        <v>-</v>
      </c>
      <c r="Q163" s="44"/>
      <c r="R163" s="3" t="str">
        <f t="shared" si="181"/>
        <v>-</v>
      </c>
      <c r="S163" s="3" t="str">
        <f t="shared" si="182"/>
        <v>-</v>
      </c>
      <c r="T163" s="17" t="str">
        <f t="shared" si="183"/>
        <v>-</v>
      </c>
      <c r="U163" s="20" t="str">
        <f t="shared" si="184"/>
        <v>-</v>
      </c>
      <c r="V163" s="3" t="str">
        <f t="shared" si="185"/>
        <v>-</v>
      </c>
      <c r="W163" s="3" t="str">
        <f t="shared" si="186"/>
        <v>-</v>
      </c>
      <c r="Y163" s="3" t="str">
        <f t="shared" si="187"/>
        <v>-</v>
      </c>
      <c r="Z163" s="17" t="str">
        <f t="shared" si="188"/>
        <v>-</v>
      </c>
      <c r="AA163" s="20" t="str">
        <f t="shared" si="189"/>
        <v>-</v>
      </c>
      <c r="AB163" s="3" t="str">
        <f t="shared" si="190"/>
        <v>-</v>
      </c>
    </row>
    <row r="164" spans="1:28" ht="12.75" customHeight="1" x14ac:dyDescent="0.2">
      <c r="A164" s="36" t="s">
        <v>21</v>
      </c>
      <c r="B164" s="46" t="s">
        <v>146</v>
      </c>
      <c r="C164" s="113"/>
      <c r="D164" s="23"/>
      <c r="E164" s="113"/>
      <c r="F164" s="116"/>
      <c r="G164" s="30">
        <f t="shared" si="175"/>
        <v>0</v>
      </c>
      <c r="H164" s="30">
        <f t="shared" si="176"/>
        <v>0</v>
      </c>
      <c r="I164" s="97" t="str">
        <f t="shared" si="177"/>
        <v/>
      </c>
      <c r="J164" s="115"/>
      <c r="K164" s="115"/>
      <c r="L164" s="3" t="str">
        <f t="shared" si="178"/>
        <v>-</v>
      </c>
      <c r="M164" s="97" t="str">
        <f t="shared" si="179"/>
        <v/>
      </c>
      <c r="N164" s="115" t="s">
        <v>112</v>
      </c>
      <c r="O164" s="115" t="s">
        <v>112</v>
      </c>
      <c r="P164" s="3" t="str">
        <f t="shared" si="180"/>
        <v>-</v>
      </c>
      <c r="Q164" s="44"/>
      <c r="R164" s="3" t="str">
        <f t="shared" si="181"/>
        <v>-</v>
      </c>
      <c r="S164" s="3" t="str">
        <f t="shared" si="182"/>
        <v>-</v>
      </c>
      <c r="T164" s="17" t="str">
        <f t="shared" si="183"/>
        <v>-</v>
      </c>
      <c r="U164" s="20" t="str">
        <f t="shared" si="184"/>
        <v>-</v>
      </c>
      <c r="V164" s="3" t="str">
        <f t="shared" si="185"/>
        <v>-</v>
      </c>
      <c r="W164" s="3" t="str">
        <f t="shared" si="186"/>
        <v>-</v>
      </c>
      <c r="Y164" s="3" t="str">
        <f t="shared" si="187"/>
        <v>-</v>
      </c>
      <c r="Z164" s="17" t="str">
        <f t="shared" si="188"/>
        <v>-</v>
      </c>
      <c r="AA164" s="20" t="str">
        <f t="shared" si="189"/>
        <v>-</v>
      </c>
      <c r="AB164" s="3" t="str">
        <f t="shared" si="190"/>
        <v>-</v>
      </c>
    </row>
    <row r="165" spans="1:28" ht="12.75" x14ac:dyDescent="0.2">
      <c r="A165" s="36" t="s">
        <v>82</v>
      </c>
      <c r="B165" s="46" t="s">
        <v>336</v>
      </c>
      <c r="C165" s="113"/>
      <c r="D165" s="23"/>
      <c r="E165" s="113"/>
      <c r="F165" s="116"/>
      <c r="G165" s="30">
        <f t="shared" si="175"/>
        <v>0</v>
      </c>
      <c r="H165" s="30">
        <f t="shared" si="176"/>
        <v>0</v>
      </c>
      <c r="I165" s="97" t="str">
        <f t="shared" si="177"/>
        <v/>
      </c>
      <c r="J165" s="115"/>
      <c r="K165" s="115"/>
      <c r="L165" s="3" t="str">
        <f t="shared" si="178"/>
        <v>-</v>
      </c>
      <c r="M165" s="97" t="str">
        <f t="shared" si="179"/>
        <v/>
      </c>
      <c r="N165" s="115" t="s">
        <v>112</v>
      </c>
      <c r="O165" s="115" t="s">
        <v>112</v>
      </c>
      <c r="P165" s="3" t="str">
        <f t="shared" si="180"/>
        <v>-</v>
      </c>
      <c r="Q165" s="44"/>
      <c r="R165" s="3" t="str">
        <f t="shared" si="181"/>
        <v>-</v>
      </c>
      <c r="S165" s="3" t="str">
        <f t="shared" si="182"/>
        <v>-</v>
      </c>
      <c r="T165" s="17" t="str">
        <f t="shared" si="183"/>
        <v>-</v>
      </c>
      <c r="U165" s="20" t="str">
        <f t="shared" si="184"/>
        <v>-</v>
      </c>
      <c r="V165" s="3" t="str">
        <f t="shared" si="185"/>
        <v>-</v>
      </c>
      <c r="W165" s="3" t="str">
        <f t="shared" si="186"/>
        <v>-</v>
      </c>
      <c r="Y165" s="3" t="str">
        <f t="shared" si="187"/>
        <v>-</v>
      </c>
      <c r="Z165" s="17" t="str">
        <f t="shared" si="188"/>
        <v>-</v>
      </c>
      <c r="AA165" s="20" t="str">
        <f t="shared" si="189"/>
        <v>-</v>
      </c>
      <c r="AB165" s="3" t="str">
        <f t="shared" si="190"/>
        <v>-</v>
      </c>
    </row>
    <row r="166" spans="1:28" ht="12.75" x14ac:dyDescent="0.2">
      <c r="A166" s="36" t="s">
        <v>228</v>
      </c>
      <c r="B166" s="46" t="s">
        <v>229</v>
      </c>
      <c r="C166" s="113"/>
      <c r="D166" s="23"/>
      <c r="E166" s="113"/>
      <c r="F166" s="116"/>
      <c r="G166" s="30">
        <f t="shared" si="175"/>
        <v>0</v>
      </c>
      <c r="H166" s="30">
        <f t="shared" si="176"/>
        <v>0</v>
      </c>
      <c r="I166" s="97" t="str">
        <f t="shared" si="177"/>
        <v/>
      </c>
      <c r="J166" s="115"/>
      <c r="K166" s="115"/>
      <c r="L166" s="3" t="str">
        <f t="shared" si="178"/>
        <v>-</v>
      </c>
      <c r="M166" s="97" t="str">
        <f t="shared" si="179"/>
        <v/>
      </c>
      <c r="N166" s="115" t="s">
        <v>112</v>
      </c>
      <c r="O166" s="115" t="s">
        <v>112</v>
      </c>
      <c r="P166" s="3" t="str">
        <f t="shared" si="180"/>
        <v>-</v>
      </c>
      <c r="Q166" s="44"/>
      <c r="R166" s="3" t="str">
        <f t="shared" si="181"/>
        <v>-</v>
      </c>
      <c r="S166" s="3" t="str">
        <f t="shared" si="182"/>
        <v>-</v>
      </c>
      <c r="T166" s="17" t="str">
        <f t="shared" si="183"/>
        <v>-</v>
      </c>
      <c r="U166" s="20" t="str">
        <f t="shared" si="184"/>
        <v>-</v>
      </c>
      <c r="V166" s="3" t="str">
        <f t="shared" si="185"/>
        <v>-</v>
      </c>
      <c r="W166" s="3" t="str">
        <f t="shared" si="186"/>
        <v>-</v>
      </c>
      <c r="Y166" s="3" t="str">
        <f t="shared" si="187"/>
        <v>-</v>
      </c>
      <c r="Z166" s="17" t="str">
        <f t="shared" si="188"/>
        <v>-</v>
      </c>
      <c r="AA166" s="20" t="str">
        <f t="shared" si="189"/>
        <v>-</v>
      </c>
      <c r="AB166" s="3" t="str">
        <f t="shared" si="190"/>
        <v>-</v>
      </c>
    </row>
    <row r="167" spans="1:28" ht="12.75" x14ac:dyDescent="0.2">
      <c r="A167" s="36" t="s">
        <v>173</v>
      </c>
      <c r="B167" s="46" t="s">
        <v>337</v>
      </c>
      <c r="C167" s="113"/>
      <c r="D167" s="23"/>
      <c r="E167" s="113"/>
      <c r="F167" s="116"/>
      <c r="G167" s="30">
        <f t="shared" si="175"/>
        <v>0</v>
      </c>
      <c r="H167" s="30">
        <f t="shared" si="176"/>
        <v>0</v>
      </c>
      <c r="I167" s="97" t="str">
        <f t="shared" si="177"/>
        <v/>
      </c>
      <c r="J167" s="115"/>
      <c r="K167" s="115"/>
      <c r="L167" s="3" t="str">
        <f t="shared" si="178"/>
        <v>-</v>
      </c>
      <c r="M167" s="97" t="str">
        <f t="shared" si="179"/>
        <v/>
      </c>
      <c r="N167" s="115" t="s">
        <v>112</v>
      </c>
      <c r="O167" s="115" t="s">
        <v>112</v>
      </c>
      <c r="P167" s="3" t="str">
        <f t="shared" si="180"/>
        <v>-</v>
      </c>
      <c r="Q167" s="44"/>
      <c r="R167" s="3" t="str">
        <f t="shared" si="181"/>
        <v>-</v>
      </c>
      <c r="S167" s="3" t="str">
        <f t="shared" si="182"/>
        <v>-</v>
      </c>
      <c r="T167" s="17" t="str">
        <f t="shared" si="183"/>
        <v>-</v>
      </c>
      <c r="U167" s="20" t="str">
        <f t="shared" si="184"/>
        <v>-</v>
      </c>
      <c r="V167" s="3" t="str">
        <f t="shared" si="185"/>
        <v>-</v>
      </c>
      <c r="W167" s="3" t="str">
        <f t="shared" si="186"/>
        <v>-</v>
      </c>
      <c r="Y167" s="3" t="str">
        <f t="shared" si="187"/>
        <v>-</v>
      </c>
      <c r="Z167" s="17" t="str">
        <f t="shared" si="188"/>
        <v>-</v>
      </c>
      <c r="AA167" s="20" t="str">
        <f t="shared" si="189"/>
        <v>-</v>
      </c>
      <c r="AB167" s="3" t="str">
        <f t="shared" si="190"/>
        <v>-</v>
      </c>
    </row>
    <row r="168" spans="1:28" ht="12.75" x14ac:dyDescent="0.2">
      <c r="A168" s="36" t="s">
        <v>83</v>
      </c>
      <c r="B168" s="46" t="s">
        <v>174</v>
      </c>
      <c r="C168" s="113"/>
      <c r="D168" s="23"/>
      <c r="E168" s="113"/>
      <c r="F168" s="116"/>
      <c r="G168" s="30">
        <f t="shared" si="175"/>
        <v>0</v>
      </c>
      <c r="H168" s="30">
        <f t="shared" si="176"/>
        <v>0</v>
      </c>
      <c r="I168" s="97" t="str">
        <f t="shared" si="177"/>
        <v/>
      </c>
      <c r="J168" s="115"/>
      <c r="K168" s="115"/>
      <c r="L168" s="3" t="str">
        <f t="shared" si="178"/>
        <v>-</v>
      </c>
      <c r="M168" s="97" t="str">
        <f t="shared" si="179"/>
        <v/>
      </c>
      <c r="N168" s="115" t="s">
        <v>112</v>
      </c>
      <c r="O168" s="115" t="s">
        <v>112</v>
      </c>
      <c r="P168" s="3" t="str">
        <f t="shared" si="180"/>
        <v>-</v>
      </c>
      <c r="Q168" s="44"/>
      <c r="R168" s="3" t="str">
        <f t="shared" si="181"/>
        <v>-</v>
      </c>
      <c r="S168" s="3" t="str">
        <f t="shared" si="182"/>
        <v>-</v>
      </c>
      <c r="T168" s="17" t="str">
        <f t="shared" si="183"/>
        <v>-</v>
      </c>
      <c r="U168" s="20" t="str">
        <f t="shared" si="184"/>
        <v>-</v>
      </c>
      <c r="V168" s="3" t="str">
        <f t="shared" si="185"/>
        <v>-</v>
      </c>
      <c r="W168" s="3" t="str">
        <f t="shared" si="186"/>
        <v>-</v>
      </c>
      <c r="Y168" s="3" t="str">
        <f t="shared" si="187"/>
        <v>-</v>
      </c>
      <c r="Z168" s="17" t="str">
        <f t="shared" si="188"/>
        <v>-</v>
      </c>
      <c r="AA168" s="20" t="str">
        <f t="shared" si="189"/>
        <v>-</v>
      </c>
      <c r="AB168" s="3" t="str">
        <f t="shared" si="190"/>
        <v>-</v>
      </c>
    </row>
    <row r="169" spans="1:28" ht="12.75" x14ac:dyDescent="0.2">
      <c r="A169" s="36" t="s">
        <v>22</v>
      </c>
      <c r="B169" s="46" t="s">
        <v>338</v>
      </c>
      <c r="C169" s="113"/>
      <c r="D169" s="23"/>
      <c r="E169" s="113"/>
      <c r="F169" s="116"/>
      <c r="G169" s="30">
        <f t="shared" si="175"/>
        <v>0</v>
      </c>
      <c r="H169" s="30">
        <f t="shared" si="176"/>
        <v>0</v>
      </c>
      <c r="I169" s="97" t="str">
        <f t="shared" si="177"/>
        <v/>
      </c>
      <c r="J169" s="115"/>
      <c r="K169" s="115"/>
      <c r="L169" s="3" t="str">
        <f t="shared" si="178"/>
        <v>-</v>
      </c>
      <c r="M169" s="97" t="str">
        <f t="shared" si="179"/>
        <v/>
      </c>
      <c r="N169" s="115" t="s">
        <v>112</v>
      </c>
      <c r="O169" s="115" t="s">
        <v>112</v>
      </c>
      <c r="P169" s="3" t="str">
        <f t="shared" si="180"/>
        <v>-</v>
      </c>
      <c r="Q169" s="44"/>
      <c r="R169" s="3" t="str">
        <f t="shared" si="181"/>
        <v>-</v>
      </c>
      <c r="S169" s="3" t="str">
        <f t="shared" si="182"/>
        <v>-</v>
      </c>
      <c r="T169" s="17" t="str">
        <f t="shared" si="183"/>
        <v>-</v>
      </c>
      <c r="U169" s="20" t="str">
        <f t="shared" si="184"/>
        <v>-</v>
      </c>
      <c r="V169" s="3" t="str">
        <f t="shared" si="185"/>
        <v>-</v>
      </c>
      <c r="W169" s="3" t="str">
        <f t="shared" si="186"/>
        <v>-</v>
      </c>
      <c r="Y169" s="3" t="str">
        <f t="shared" si="187"/>
        <v>-</v>
      </c>
      <c r="Z169" s="17" t="str">
        <f t="shared" si="188"/>
        <v>-</v>
      </c>
      <c r="AA169" s="20" t="str">
        <f t="shared" si="189"/>
        <v>-</v>
      </c>
      <c r="AB169" s="3" t="str">
        <f t="shared" si="190"/>
        <v>-</v>
      </c>
    </row>
    <row r="170" spans="1:28" ht="12.75" x14ac:dyDescent="0.2">
      <c r="A170" s="36" t="s">
        <v>84</v>
      </c>
      <c r="B170" s="46" t="s">
        <v>175</v>
      </c>
      <c r="C170" s="113"/>
      <c r="D170" s="23"/>
      <c r="E170" s="113"/>
      <c r="F170" s="116"/>
      <c r="G170" s="30">
        <f t="shared" si="175"/>
        <v>0</v>
      </c>
      <c r="H170" s="30">
        <f t="shared" si="176"/>
        <v>0</v>
      </c>
      <c r="I170" s="97" t="str">
        <f t="shared" si="177"/>
        <v/>
      </c>
      <c r="J170" s="115"/>
      <c r="K170" s="115"/>
      <c r="L170" s="3" t="str">
        <f t="shared" si="178"/>
        <v>-</v>
      </c>
      <c r="M170" s="97" t="str">
        <f t="shared" si="179"/>
        <v/>
      </c>
      <c r="N170" s="115" t="s">
        <v>112</v>
      </c>
      <c r="O170" s="115" t="s">
        <v>112</v>
      </c>
      <c r="P170" s="3" t="str">
        <f t="shared" si="180"/>
        <v>-</v>
      </c>
      <c r="Q170" s="44"/>
      <c r="R170" s="3" t="str">
        <f t="shared" si="181"/>
        <v>-</v>
      </c>
      <c r="S170" s="3" t="str">
        <f t="shared" si="182"/>
        <v>-</v>
      </c>
      <c r="T170" s="17" t="str">
        <f t="shared" si="183"/>
        <v>-</v>
      </c>
      <c r="U170" s="20" t="str">
        <f t="shared" si="184"/>
        <v>-</v>
      </c>
      <c r="V170" s="3" t="str">
        <f t="shared" si="185"/>
        <v>-</v>
      </c>
      <c r="W170" s="3" t="str">
        <f t="shared" si="186"/>
        <v>-</v>
      </c>
      <c r="Y170" s="3" t="str">
        <f t="shared" si="187"/>
        <v>-</v>
      </c>
      <c r="Z170" s="17" t="str">
        <f t="shared" si="188"/>
        <v>-</v>
      </c>
      <c r="AA170" s="20" t="str">
        <f t="shared" si="189"/>
        <v>-</v>
      </c>
      <c r="AB170" s="3" t="str">
        <f t="shared" si="190"/>
        <v>-</v>
      </c>
    </row>
    <row r="171" spans="1:28" ht="12.75" x14ac:dyDescent="0.2">
      <c r="A171" s="36" t="s">
        <v>176</v>
      </c>
      <c r="B171" s="46" t="s">
        <v>178</v>
      </c>
      <c r="C171" s="113"/>
      <c r="D171" s="23"/>
      <c r="E171" s="113"/>
      <c r="F171" s="116"/>
      <c r="G171" s="30">
        <f t="shared" si="175"/>
        <v>0</v>
      </c>
      <c r="H171" s="30">
        <f t="shared" si="176"/>
        <v>0</v>
      </c>
      <c r="I171" s="97" t="str">
        <f t="shared" si="177"/>
        <v/>
      </c>
      <c r="J171" s="115"/>
      <c r="K171" s="115"/>
      <c r="L171" s="3" t="str">
        <f t="shared" si="178"/>
        <v>-</v>
      </c>
      <c r="M171" s="97" t="str">
        <f t="shared" si="179"/>
        <v/>
      </c>
      <c r="N171" s="115" t="s">
        <v>112</v>
      </c>
      <c r="O171" s="115" t="s">
        <v>112</v>
      </c>
      <c r="P171" s="3" t="str">
        <f t="shared" si="180"/>
        <v>-</v>
      </c>
      <c r="Q171" s="44"/>
      <c r="R171" s="3" t="str">
        <f t="shared" si="181"/>
        <v>-</v>
      </c>
      <c r="S171" s="3" t="str">
        <f t="shared" si="182"/>
        <v>-</v>
      </c>
      <c r="T171" s="17" t="str">
        <f t="shared" si="183"/>
        <v>-</v>
      </c>
      <c r="U171" s="20" t="str">
        <f t="shared" si="184"/>
        <v>-</v>
      </c>
      <c r="V171" s="3" t="str">
        <f t="shared" si="185"/>
        <v>-</v>
      </c>
      <c r="W171" s="3" t="str">
        <f t="shared" si="186"/>
        <v>-</v>
      </c>
      <c r="Y171" s="3" t="str">
        <f t="shared" si="187"/>
        <v>-</v>
      </c>
      <c r="Z171" s="17" t="str">
        <f t="shared" si="188"/>
        <v>-</v>
      </c>
      <c r="AA171" s="20" t="str">
        <f t="shared" si="189"/>
        <v>-</v>
      </c>
      <c r="AB171" s="3" t="str">
        <f t="shared" si="190"/>
        <v>-</v>
      </c>
    </row>
    <row r="172" spans="1:28" ht="12.75" x14ac:dyDescent="0.2">
      <c r="A172" s="36" t="s">
        <v>177</v>
      </c>
      <c r="B172" s="46" t="s">
        <v>230</v>
      </c>
      <c r="C172" s="113"/>
      <c r="D172" s="23"/>
      <c r="E172" s="113"/>
      <c r="F172" s="113"/>
      <c r="G172" s="30">
        <f t="shared" si="175"/>
        <v>0</v>
      </c>
      <c r="H172" s="30">
        <f t="shared" si="176"/>
        <v>0</v>
      </c>
      <c r="I172" s="97" t="str">
        <f t="shared" si="177"/>
        <v/>
      </c>
      <c r="J172" s="115"/>
      <c r="K172" s="115"/>
      <c r="L172" s="3" t="str">
        <f t="shared" si="178"/>
        <v>-</v>
      </c>
      <c r="M172" s="97" t="str">
        <f t="shared" si="179"/>
        <v/>
      </c>
      <c r="N172" s="115" t="s">
        <v>112</v>
      </c>
      <c r="O172" s="115" t="s">
        <v>112</v>
      </c>
      <c r="P172" s="3" t="str">
        <f t="shared" si="180"/>
        <v>-</v>
      </c>
      <c r="Q172" s="44"/>
      <c r="R172" s="3" t="str">
        <f t="shared" si="181"/>
        <v>-</v>
      </c>
      <c r="S172" s="3" t="str">
        <f t="shared" si="182"/>
        <v>-</v>
      </c>
      <c r="T172" s="17" t="str">
        <f t="shared" si="183"/>
        <v>-</v>
      </c>
      <c r="U172" s="20" t="str">
        <f t="shared" si="184"/>
        <v>-</v>
      </c>
      <c r="V172" s="3" t="str">
        <f t="shared" si="185"/>
        <v>-</v>
      </c>
      <c r="W172" s="3" t="str">
        <f t="shared" si="186"/>
        <v>-</v>
      </c>
      <c r="Y172" s="3" t="str">
        <f t="shared" si="187"/>
        <v>-</v>
      </c>
      <c r="Z172" s="17" t="str">
        <f t="shared" si="188"/>
        <v>-</v>
      </c>
      <c r="AA172" s="20" t="str">
        <f t="shared" si="189"/>
        <v>-</v>
      </c>
      <c r="AB172" s="3" t="str">
        <f t="shared" si="190"/>
        <v>-</v>
      </c>
    </row>
    <row r="173" spans="1:28" ht="12.75" x14ac:dyDescent="0.2">
      <c r="A173" s="36" t="s">
        <v>231</v>
      </c>
      <c r="B173" s="46" t="s">
        <v>235</v>
      </c>
      <c r="C173" s="113"/>
      <c r="D173" s="23"/>
      <c r="E173" s="113"/>
      <c r="F173" s="113"/>
      <c r="G173" s="30">
        <f t="shared" si="175"/>
        <v>0</v>
      </c>
      <c r="H173" s="30">
        <f t="shared" si="176"/>
        <v>0</v>
      </c>
      <c r="I173" s="97" t="str">
        <f t="shared" si="177"/>
        <v/>
      </c>
      <c r="J173" s="115"/>
      <c r="K173" s="115"/>
      <c r="L173" s="3" t="str">
        <f t="shared" si="178"/>
        <v>-</v>
      </c>
      <c r="M173" s="97" t="str">
        <f t="shared" si="179"/>
        <v/>
      </c>
      <c r="N173" s="115" t="s">
        <v>112</v>
      </c>
      <c r="O173" s="115" t="s">
        <v>112</v>
      </c>
      <c r="P173" s="3" t="str">
        <f t="shared" si="180"/>
        <v>-</v>
      </c>
      <c r="Q173" s="44"/>
      <c r="R173" s="3" t="str">
        <f t="shared" si="181"/>
        <v>-</v>
      </c>
      <c r="S173" s="3" t="str">
        <f t="shared" si="182"/>
        <v>-</v>
      </c>
      <c r="T173" s="17" t="str">
        <f t="shared" si="183"/>
        <v>-</v>
      </c>
      <c r="U173" s="20" t="str">
        <f t="shared" si="184"/>
        <v>-</v>
      </c>
      <c r="V173" s="3" t="str">
        <f t="shared" si="185"/>
        <v>-</v>
      </c>
      <c r="W173" s="3" t="str">
        <f t="shared" si="186"/>
        <v>-</v>
      </c>
      <c r="Y173" s="3" t="str">
        <f t="shared" si="187"/>
        <v>-</v>
      </c>
      <c r="Z173" s="17" t="str">
        <f t="shared" si="188"/>
        <v>-</v>
      </c>
      <c r="AA173" s="20" t="str">
        <f t="shared" si="189"/>
        <v>-</v>
      </c>
      <c r="AB173" s="3" t="str">
        <f t="shared" si="190"/>
        <v>-</v>
      </c>
    </row>
    <row r="174" spans="1:28" ht="12.75" x14ac:dyDescent="0.2">
      <c r="A174" s="36" t="s">
        <v>232</v>
      </c>
      <c r="B174" s="46" t="s">
        <v>236</v>
      </c>
      <c r="C174" s="113"/>
      <c r="D174" s="23"/>
      <c r="E174" s="113"/>
      <c r="F174" s="113"/>
      <c r="G174" s="30">
        <f t="shared" si="175"/>
        <v>0</v>
      </c>
      <c r="H174" s="30">
        <f t="shared" si="176"/>
        <v>0</v>
      </c>
      <c r="I174" s="97" t="str">
        <f t="shared" si="177"/>
        <v/>
      </c>
      <c r="J174" s="115"/>
      <c r="K174" s="115"/>
      <c r="L174" s="3" t="str">
        <f t="shared" si="178"/>
        <v>-</v>
      </c>
      <c r="M174" s="97" t="str">
        <f t="shared" si="179"/>
        <v/>
      </c>
      <c r="N174" s="115" t="s">
        <v>112</v>
      </c>
      <c r="O174" s="115" t="s">
        <v>112</v>
      </c>
      <c r="P174" s="3" t="str">
        <f t="shared" si="180"/>
        <v>-</v>
      </c>
      <c r="Q174" s="44"/>
      <c r="R174" s="3" t="str">
        <f t="shared" si="181"/>
        <v>-</v>
      </c>
      <c r="S174" s="3" t="str">
        <f t="shared" si="182"/>
        <v>-</v>
      </c>
      <c r="T174" s="17" t="str">
        <f t="shared" si="183"/>
        <v>-</v>
      </c>
      <c r="U174" s="20" t="str">
        <f t="shared" si="184"/>
        <v>-</v>
      </c>
      <c r="V174" s="3" t="str">
        <f t="shared" si="185"/>
        <v>-</v>
      </c>
      <c r="W174" s="3" t="str">
        <f t="shared" si="186"/>
        <v>-</v>
      </c>
      <c r="Y174" s="3" t="str">
        <f t="shared" si="187"/>
        <v>-</v>
      </c>
      <c r="Z174" s="17" t="str">
        <f t="shared" si="188"/>
        <v>-</v>
      </c>
      <c r="AA174" s="20" t="str">
        <f t="shared" si="189"/>
        <v>-</v>
      </c>
      <c r="AB174" s="3" t="str">
        <f t="shared" si="190"/>
        <v>-</v>
      </c>
    </row>
    <row r="175" spans="1:28" ht="12.75" customHeight="1" x14ac:dyDescent="0.2">
      <c r="A175" s="36" t="s">
        <v>233</v>
      </c>
      <c r="B175" s="46" t="s">
        <v>237</v>
      </c>
      <c r="C175" s="113"/>
      <c r="D175" s="23"/>
      <c r="E175" s="113"/>
      <c r="F175" s="113"/>
      <c r="G175" s="30">
        <f t="shared" si="175"/>
        <v>0</v>
      </c>
      <c r="H175" s="30">
        <f t="shared" si="176"/>
        <v>0</v>
      </c>
      <c r="I175" s="97" t="str">
        <f t="shared" si="177"/>
        <v/>
      </c>
      <c r="J175" s="115"/>
      <c r="K175" s="115"/>
      <c r="L175" s="3" t="str">
        <f t="shared" si="178"/>
        <v>-</v>
      </c>
      <c r="M175" s="97" t="str">
        <f t="shared" si="179"/>
        <v/>
      </c>
      <c r="N175" s="115" t="s">
        <v>112</v>
      </c>
      <c r="O175" s="115" t="s">
        <v>112</v>
      </c>
      <c r="P175" s="3" t="str">
        <f t="shared" si="180"/>
        <v>-</v>
      </c>
      <c r="Q175" s="44"/>
      <c r="R175" s="3" t="str">
        <f t="shared" si="181"/>
        <v>-</v>
      </c>
      <c r="S175" s="3" t="str">
        <f t="shared" si="182"/>
        <v>-</v>
      </c>
      <c r="T175" s="17" t="str">
        <f t="shared" si="183"/>
        <v>-</v>
      </c>
      <c r="U175" s="20" t="str">
        <f t="shared" si="184"/>
        <v>-</v>
      </c>
      <c r="V175" s="3" t="str">
        <f t="shared" si="185"/>
        <v>-</v>
      </c>
      <c r="W175" s="3" t="str">
        <f t="shared" si="186"/>
        <v>-</v>
      </c>
      <c r="Y175" s="3" t="str">
        <f t="shared" si="187"/>
        <v>-</v>
      </c>
      <c r="Z175" s="17" t="str">
        <f t="shared" si="188"/>
        <v>-</v>
      </c>
      <c r="AA175" s="20" t="str">
        <f t="shared" si="189"/>
        <v>-</v>
      </c>
      <c r="AB175" s="3" t="str">
        <f t="shared" si="190"/>
        <v>-</v>
      </c>
    </row>
    <row r="176" spans="1:28" ht="12.75" customHeight="1" x14ac:dyDescent="0.2">
      <c r="A176" s="36" t="s">
        <v>234</v>
      </c>
      <c r="B176" s="46" t="s">
        <v>238</v>
      </c>
      <c r="C176" s="113"/>
      <c r="D176" s="23"/>
      <c r="E176" s="113"/>
      <c r="F176" s="113"/>
      <c r="G176" s="30">
        <f t="shared" si="175"/>
        <v>0</v>
      </c>
      <c r="H176" s="30">
        <f t="shared" si="176"/>
        <v>0</v>
      </c>
      <c r="I176" s="97" t="str">
        <f t="shared" si="177"/>
        <v/>
      </c>
      <c r="J176" s="115"/>
      <c r="K176" s="115"/>
      <c r="L176" s="3" t="str">
        <f t="shared" si="178"/>
        <v>-</v>
      </c>
      <c r="M176" s="97" t="str">
        <f t="shared" si="179"/>
        <v/>
      </c>
      <c r="N176" s="115" t="s">
        <v>112</v>
      </c>
      <c r="O176" s="115" t="s">
        <v>112</v>
      </c>
      <c r="P176" s="3" t="str">
        <f t="shared" si="180"/>
        <v>-</v>
      </c>
      <c r="Q176" s="44"/>
      <c r="R176" s="3" t="str">
        <f t="shared" si="181"/>
        <v>-</v>
      </c>
      <c r="S176" s="3" t="str">
        <f t="shared" si="182"/>
        <v>-</v>
      </c>
      <c r="T176" s="17" t="str">
        <f t="shared" si="183"/>
        <v>-</v>
      </c>
      <c r="U176" s="20" t="str">
        <f t="shared" si="184"/>
        <v>-</v>
      </c>
      <c r="V176" s="3" t="str">
        <f t="shared" si="185"/>
        <v>-</v>
      </c>
      <c r="W176" s="3" t="str">
        <f t="shared" si="186"/>
        <v>-</v>
      </c>
      <c r="Y176" s="3" t="str">
        <f t="shared" si="187"/>
        <v>-</v>
      </c>
      <c r="Z176" s="17" t="str">
        <f t="shared" si="188"/>
        <v>-</v>
      </c>
      <c r="AA176" s="20" t="str">
        <f t="shared" si="189"/>
        <v>-</v>
      </c>
      <c r="AB176" s="3" t="str">
        <f t="shared" si="190"/>
        <v>-</v>
      </c>
    </row>
    <row r="177" spans="1:28" ht="12.75" customHeight="1" x14ac:dyDescent="0.2">
      <c r="A177" s="36" t="s">
        <v>23</v>
      </c>
      <c r="B177" s="46" t="s">
        <v>194</v>
      </c>
      <c r="C177" s="113"/>
      <c r="D177" s="23"/>
      <c r="E177" s="113"/>
      <c r="F177" s="116"/>
      <c r="G177" s="30">
        <f t="shared" si="175"/>
        <v>0</v>
      </c>
      <c r="H177" s="30">
        <f t="shared" si="176"/>
        <v>0</v>
      </c>
      <c r="I177" s="97" t="str">
        <f t="shared" si="177"/>
        <v/>
      </c>
      <c r="J177" s="115"/>
      <c r="K177" s="115"/>
      <c r="L177" s="3" t="str">
        <f t="shared" si="178"/>
        <v>-</v>
      </c>
      <c r="M177" s="97" t="str">
        <f t="shared" si="179"/>
        <v/>
      </c>
      <c r="N177" s="115" t="s">
        <v>112</v>
      </c>
      <c r="O177" s="115" t="s">
        <v>112</v>
      </c>
      <c r="P177" s="3" t="str">
        <f t="shared" si="180"/>
        <v>-</v>
      </c>
      <c r="Q177" s="44"/>
      <c r="R177" s="3" t="str">
        <f t="shared" si="181"/>
        <v>-</v>
      </c>
      <c r="S177" s="3" t="str">
        <f t="shared" si="182"/>
        <v>-</v>
      </c>
      <c r="T177" s="17" t="str">
        <f t="shared" si="183"/>
        <v>-</v>
      </c>
      <c r="U177" s="20" t="str">
        <f t="shared" si="184"/>
        <v>-</v>
      </c>
      <c r="V177" s="3" t="str">
        <f t="shared" si="185"/>
        <v>-</v>
      </c>
      <c r="W177" s="3" t="str">
        <f t="shared" si="186"/>
        <v>-</v>
      </c>
      <c r="Y177" s="3" t="str">
        <f t="shared" si="187"/>
        <v>-</v>
      </c>
      <c r="Z177" s="17" t="str">
        <f t="shared" si="188"/>
        <v>-</v>
      </c>
      <c r="AA177" s="20" t="str">
        <f t="shared" si="189"/>
        <v>-</v>
      </c>
      <c r="AB177" s="3" t="str">
        <f t="shared" si="190"/>
        <v>-</v>
      </c>
    </row>
    <row r="178" spans="1:28" ht="12.75" customHeight="1" x14ac:dyDescent="0.2">
      <c r="A178" s="36"/>
      <c r="B178" s="46"/>
      <c r="C178" s="113"/>
      <c r="D178" s="23"/>
      <c r="E178" s="113"/>
      <c r="F178" s="116"/>
      <c r="G178" s="30">
        <f t="shared" si="175"/>
        <v>0</v>
      </c>
      <c r="H178" s="30">
        <f t="shared" si="176"/>
        <v>0</v>
      </c>
      <c r="I178" s="97" t="str">
        <f t="shared" si="177"/>
        <v/>
      </c>
      <c r="J178" s="115"/>
      <c r="K178" s="115"/>
      <c r="L178" s="3" t="str">
        <f t="shared" si="178"/>
        <v>-</v>
      </c>
      <c r="M178" s="97" t="str">
        <f t="shared" si="179"/>
        <v/>
      </c>
      <c r="N178" s="115" t="s">
        <v>112</v>
      </c>
      <c r="O178" s="115" t="s">
        <v>112</v>
      </c>
      <c r="P178" s="3" t="str">
        <f t="shared" si="180"/>
        <v>-</v>
      </c>
      <c r="Q178" s="44"/>
      <c r="R178" s="3" t="str">
        <f t="shared" si="181"/>
        <v>-</v>
      </c>
      <c r="S178" s="3" t="str">
        <f t="shared" si="182"/>
        <v>-</v>
      </c>
      <c r="T178" s="17" t="str">
        <f t="shared" si="183"/>
        <v>-</v>
      </c>
      <c r="U178" s="20" t="str">
        <f t="shared" si="184"/>
        <v>-</v>
      </c>
      <c r="V178" s="3" t="str">
        <f t="shared" si="185"/>
        <v>-</v>
      </c>
      <c r="W178" s="3" t="str">
        <f t="shared" si="186"/>
        <v>-</v>
      </c>
      <c r="Y178" s="3" t="str">
        <f t="shared" si="187"/>
        <v>-</v>
      </c>
      <c r="Z178" s="17" t="str">
        <f t="shared" si="188"/>
        <v>-</v>
      </c>
      <c r="AA178" s="20" t="str">
        <f t="shared" si="189"/>
        <v>-</v>
      </c>
      <c r="AB178" s="3" t="str">
        <f t="shared" si="190"/>
        <v>-</v>
      </c>
    </row>
    <row r="179" spans="1:28" s="22" customFormat="1" ht="12.75" x14ac:dyDescent="0.2">
      <c r="A179" s="26">
        <v>14</v>
      </c>
      <c r="B179" s="47" t="s">
        <v>239</v>
      </c>
      <c r="C179" s="32">
        <f>ROUND(SUM(C162:C178),0)</f>
        <v>0</v>
      </c>
      <c r="D179" s="45"/>
      <c r="E179" s="32">
        <f>ROUND(SUM(E162:E178),0)</f>
        <v>0</v>
      </c>
      <c r="F179" s="48">
        <f>ROUND(SUM(F162:F178),0)</f>
        <v>0</v>
      </c>
      <c r="G179" s="32">
        <f>ROUND(SUM(G162:G178),0)</f>
        <v>0</v>
      </c>
      <c r="H179" s="30">
        <f t="shared" si="176"/>
        <v>0</v>
      </c>
      <c r="I179" s="97"/>
      <c r="J179" s="27"/>
      <c r="K179" s="27"/>
      <c r="L179" s="27"/>
      <c r="M179" s="97"/>
      <c r="N179" s="27"/>
      <c r="O179" s="27"/>
      <c r="P179" s="27"/>
      <c r="R179" s="4">
        <f t="shared" ref="R179:W179" si="191">ROUND(SUM(R162:R178),0)</f>
        <v>0</v>
      </c>
      <c r="S179" s="4">
        <f t="shared" si="191"/>
        <v>0</v>
      </c>
      <c r="T179" s="18">
        <f t="shared" si="191"/>
        <v>0</v>
      </c>
      <c r="U179" s="21">
        <f t="shared" si="191"/>
        <v>0</v>
      </c>
      <c r="V179" s="4">
        <f t="shared" si="191"/>
        <v>0</v>
      </c>
      <c r="W179" s="4">
        <f t="shared" si="191"/>
        <v>0</v>
      </c>
      <c r="Y179" s="4">
        <f>ROUND(SUM(Y162:Y178),0)</f>
        <v>0</v>
      </c>
      <c r="Z179" s="18">
        <f>ROUND(SUM(Z162:Z178),0)</f>
        <v>0</v>
      </c>
      <c r="AA179" s="21">
        <f>ROUND(SUM(AA162:AA178),0)</f>
        <v>0</v>
      </c>
      <c r="AB179" s="4">
        <f>ROUND(SUM(AB162:AB178),0)</f>
        <v>0</v>
      </c>
    </row>
    <row r="180" spans="1:28" ht="12.75" x14ac:dyDescent="0.2">
      <c r="B180" s="1"/>
      <c r="C180" s="23"/>
      <c r="D180" s="23"/>
      <c r="E180" s="23"/>
      <c r="F180" s="33"/>
      <c r="G180" s="24"/>
      <c r="H180" s="24"/>
      <c r="I180" s="97"/>
      <c r="J180" s="27"/>
      <c r="K180" s="27"/>
      <c r="L180" s="27"/>
      <c r="M180" s="97"/>
      <c r="N180" s="27"/>
      <c r="O180" s="27"/>
      <c r="P180" s="27"/>
    </row>
    <row r="181" spans="1:28" ht="12.75" customHeight="1" thickBot="1" x14ac:dyDescent="0.25">
      <c r="B181" s="1"/>
      <c r="C181" s="23"/>
      <c r="D181" s="23"/>
      <c r="E181" s="23"/>
      <c r="F181" s="33"/>
      <c r="G181" s="24"/>
      <c r="H181" s="24"/>
      <c r="I181" s="97"/>
      <c r="J181" s="27"/>
      <c r="K181" s="27"/>
      <c r="L181" s="27"/>
      <c r="M181" s="97"/>
      <c r="N181" s="27"/>
      <c r="O181" s="27"/>
      <c r="P181" s="27"/>
    </row>
    <row r="182" spans="1:28" ht="14.25" customHeight="1" thickBot="1" x14ac:dyDescent="0.25">
      <c r="A182" s="417" t="s">
        <v>147</v>
      </c>
      <c r="B182" s="418"/>
      <c r="C182" s="418"/>
      <c r="D182" s="418"/>
      <c r="E182" s="418"/>
      <c r="F182" s="418"/>
      <c r="G182" s="418"/>
      <c r="H182" s="419"/>
      <c r="I182" s="97"/>
      <c r="J182" s="27"/>
      <c r="K182" s="27"/>
      <c r="L182" s="27"/>
      <c r="M182" s="97"/>
      <c r="N182" s="27"/>
      <c r="O182" s="27"/>
      <c r="P182" s="27"/>
    </row>
    <row r="183" spans="1:28" ht="12.75" x14ac:dyDescent="0.2">
      <c r="B183" s="1"/>
      <c r="C183" s="23"/>
      <c r="D183" s="23"/>
      <c r="E183" s="23"/>
      <c r="F183" s="33"/>
      <c r="G183" s="24"/>
      <c r="H183" s="24"/>
      <c r="I183" s="97"/>
      <c r="J183" s="27"/>
      <c r="K183" s="27"/>
      <c r="L183" s="27"/>
      <c r="M183" s="97"/>
      <c r="N183" s="27"/>
      <c r="O183" s="27"/>
      <c r="P183" s="27"/>
    </row>
    <row r="184" spans="1:28" s="22" customFormat="1" ht="12.75" x14ac:dyDescent="0.2">
      <c r="A184" s="226">
        <v>15</v>
      </c>
      <c r="B184" s="399" t="s">
        <v>185</v>
      </c>
      <c r="C184" s="400"/>
      <c r="D184" s="400"/>
      <c r="E184" s="400"/>
      <c r="F184" s="400"/>
      <c r="G184" s="400"/>
      <c r="H184" s="401"/>
      <c r="I184" s="97"/>
      <c r="J184" s="27"/>
      <c r="K184" s="27"/>
      <c r="L184" s="27"/>
      <c r="M184" s="97"/>
      <c r="N184" s="27"/>
      <c r="O184" s="27"/>
      <c r="P184" s="27"/>
      <c r="R184" s="2" t="s">
        <v>105</v>
      </c>
      <c r="S184" s="2" t="s">
        <v>106</v>
      </c>
      <c r="T184" s="16" t="s">
        <v>107</v>
      </c>
      <c r="U184" s="19" t="s">
        <v>105</v>
      </c>
      <c r="V184" s="2" t="s">
        <v>106</v>
      </c>
      <c r="W184" s="2" t="s">
        <v>107</v>
      </c>
      <c r="Y184" s="2" t="s">
        <v>112</v>
      </c>
      <c r="Z184" s="16" t="s">
        <v>113</v>
      </c>
      <c r="AA184" s="19" t="s">
        <v>112</v>
      </c>
      <c r="AB184" s="2" t="s">
        <v>113</v>
      </c>
    </row>
    <row r="185" spans="1:28" ht="12.75" customHeight="1" x14ac:dyDescent="0.2">
      <c r="A185" s="414" t="s">
        <v>340</v>
      </c>
      <c r="B185" s="415"/>
      <c r="C185" s="415"/>
      <c r="D185" s="415"/>
      <c r="E185" s="415"/>
      <c r="F185" s="415"/>
      <c r="G185" s="415"/>
      <c r="H185" s="415"/>
      <c r="I185" s="415"/>
      <c r="J185" s="415"/>
      <c r="K185" s="415"/>
      <c r="L185" s="415"/>
      <c r="M185" s="415"/>
      <c r="N185" s="415"/>
      <c r="O185" s="415"/>
      <c r="P185" s="416"/>
      <c r="Q185" s="44"/>
      <c r="R185" s="249"/>
      <c r="S185" s="249"/>
      <c r="T185" s="250"/>
      <c r="U185" s="251"/>
      <c r="V185" s="249"/>
      <c r="W185" s="249"/>
      <c r="Y185" s="249"/>
      <c r="Z185" s="250"/>
      <c r="AA185" s="252"/>
      <c r="AB185" s="249"/>
    </row>
    <row r="186" spans="1:28" ht="12.75" x14ac:dyDescent="0.2">
      <c r="A186" s="234" t="s">
        <v>27</v>
      </c>
      <c r="B186" s="233" t="s">
        <v>240</v>
      </c>
      <c r="C186" s="229"/>
      <c r="D186" s="23"/>
      <c r="E186" s="229"/>
      <c r="F186" s="230"/>
      <c r="G186" s="231">
        <f t="shared" ref="G186:G193" si="192">E186+F186</f>
        <v>0</v>
      </c>
      <c r="H186" s="231">
        <f t="shared" ref="H186:H193" si="193">C186-G186</f>
        <v>0</v>
      </c>
      <c r="I186" s="97" t="str">
        <f t="shared" ref="I186:I193" si="194">IF(AND($C186="",$E186="",$F186=""),"",IF(AND(OR($C186&lt;&gt;"",$G186&lt;&gt;""),OR(J186="",K186="")),"Sélectionnez! -&gt;",""))</f>
        <v/>
      </c>
      <c r="J186" s="115"/>
      <c r="K186" s="115"/>
      <c r="L186" s="3" t="str">
        <f t="shared" ref="L186:L188" si="195">IF(J186=K186,"-", "Changement de répartition")</f>
        <v>-</v>
      </c>
      <c r="M186" s="97" t="str">
        <f t="shared" ref="M186:M188" si="196">IF(AND($C186="",$E186="",$F186=""),"",IF(AND(OR($C186&lt;&gt;"",$G186&lt;&gt;""),OR(N186="",O186="")),"Sélectionnez! -&gt;",""))</f>
        <v/>
      </c>
      <c r="N186" s="115" t="s">
        <v>112</v>
      </c>
      <c r="O186" s="115" t="s">
        <v>112</v>
      </c>
      <c r="P186" s="3" t="str">
        <f t="shared" ref="P186:P188" si="197">IF(N186=O186,"-","Changement d'origine")</f>
        <v>-</v>
      </c>
      <c r="Q186" s="44"/>
      <c r="R186" s="3" t="str">
        <f t="shared" ref="R186:R193" si="198">IF(J186="Interne",C186,"-")</f>
        <v>-</v>
      </c>
      <c r="S186" s="3" t="str">
        <f t="shared" ref="S186:S193" si="199">IF(J186="Apparenté",C186,"-")</f>
        <v>-</v>
      </c>
      <c r="T186" s="17" t="str">
        <f t="shared" ref="T186:T193" si="200">IF(J186="Externe",C186,"-")</f>
        <v>-</v>
      </c>
      <c r="U186" s="20" t="str">
        <f t="shared" ref="U186:U193" si="201">IF(K186="Interne",G186,"-")</f>
        <v>-</v>
      </c>
      <c r="V186" s="3" t="str">
        <f t="shared" ref="V186:V193" si="202">IF(K186="Apparenté",G186,"-")</f>
        <v>-</v>
      </c>
      <c r="W186" s="3" t="str">
        <f t="shared" ref="W186:W193" si="203">IF(K186="Externe",G186,"-")</f>
        <v>-</v>
      </c>
      <c r="Y186" s="3" t="str">
        <f t="shared" ref="Y186:Y193" si="204">IF($N186="Canadien",IF($C186="","-",$C186),"-")</f>
        <v>-</v>
      </c>
      <c r="Z186" s="17" t="str">
        <f t="shared" ref="Z186:Z193" si="205">IF($N186="Non-Canadien",IF($C186="","-",$C186),"-")</f>
        <v>-</v>
      </c>
      <c r="AA186" s="20" t="str">
        <f t="shared" ref="AA186:AA193" si="206">IF($O186="Canadien",IF($G186=0,"-",$G186),"-")</f>
        <v>-</v>
      </c>
      <c r="AB186" s="3" t="str">
        <f t="shared" ref="AB186:AB193" si="207">IF($O186="Non-Canadien",IF($G186=0,"-",$G186),"-")</f>
        <v>-</v>
      </c>
    </row>
    <row r="187" spans="1:28" ht="12.75" x14ac:dyDescent="0.2">
      <c r="A187" s="36" t="s">
        <v>85</v>
      </c>
      <c r="B187" s="46" t="s">
        <v>149</v>
      </c>
      <c r="C187" s="113"/>
      <c r="D187" s="23"/>
      <c r="E187" s="113"/>
      <c r="F187" s="116"/>
      <c r="G187" s="30">
        <f t="shared" si="192"/>
        <v>0</v>
      </c>
      <c r="H187" s="30">
        <f t="shared" si="193"/>
        <v>0</v>
      </c>
      <c r="I187" s="97" t="str">
        <f t="shared" si="194"/>
        <v/>
      </c>
      <c r="J187" s="115"/>
      <c r="K187" s="115"/>
      <c r="L187" s="3" t="str">
        <f t="shared" si="195"/>
        <v>-</v>
      </c>
      <c r="M187" s="97" t="str">
        <f t="shared" si="196"/>
        <v/>
      </c>
      <c r="N187" s="115" t="s">
        <v>112</v>
      </c>
      <c r="O187" s="115" t="s">
        <v>112</v>
      </c>
      <c r="P187" s="3" t="str">
        <f t="shared" si="197"/>
        <v>-</v>
      </c>
      <c r="Q187" s="44"/>
      <c r="R187" s="3" t="str">
        <f t="shared" si="198"/>
        <v>-</v>
      </c>
      <c r="S187" s="3" t="str">
        <f t="shared" si="199"/>
        <v>-</v>
      </c>
      <c r="T187" s="17" t="str">
        <f t="shared" si="200"/>
        <v>-</v>
      </c>
      <c r="U187" s="20" t="str">
        <f t="shared" si="201"/>
        <v>-</v>
      </c>
      <c r="V187" s="3" t="str">
        <f t="shared" si="202"/>
        <v>-</v>
      </c>
      <c r="W187" s="3" t="str">
        <f t="shared" si="203"/>
        <v>-</v>
      </c>
      <c r="Y187" s="3" t="str">
        <f t="shared" si="204"/>
        <v>-</v>
      </c>
      <c r="Z187" s="17" t="str">
        <f t="shared" si="205"/>
        <v>-</v>
      </c>
      <c r="AA187" s="20" t="str">
        <f t="shared" si="206"/>
        <v>-</v>
      </c>
      <c r="AB187" s="3" t="str">
        <f t="shared" si="207"/>
        <v>-</v>
      </c>
    </row>
    <row r="188" spans="1:28" ht="12.75" x14ac:dyDescent="0.2">
      <c r="A188" s="36" t="s">
        <v>24</v>
      </c>
      <c r="B188" s="291" t="s">
        <v>389</v>
      </c>
      <c r="C188" s="220"/>
      <c r="D188" s="23"/>
      <c r="E188" s="220"/>
      <c r="F188" s="232"/>
      <c r="G188" s="222">
        <f t="shared" si="192"/>
        <v>0</v>
      </c>
      <c r="H188" s="222">
        <f t="shared" si="193"/>
        <v>0</v>
      </c>
      <c r="I188" s="97" t="str">
        <f t="shared" si="194"/>
        <v/>
      </c>
      <c r="J188" s="115"/>
      <c r="K188" s="115"/>
      <c r="L188" s="3" t="str">
        <f t="shared" si="195"/>
        <v>-</v>
      </c>
      <c r="M188" s="97" t="str">
        <f t="shared" si="196"/>
        <v/>
      </c>
      <c r="N188" s="115" t="s">
        <v>112</v>
      </c>
      <c r="O188" s="115" t="s">
        <v>112</v>
      </c>
      <c r="P188" s="3" t="str">
        <f t="shared" si="197"/>
        <v>-</v>
      </c>
      <c r="Q188" s="44"/>
      <c r="R188" s="3" t="str">
        <f t="shared" si="198"/>
        <v>-</v>
      </c>
      <c r="S188" s="3" t="str">
        <f t="shared" si="199"/>
        <v>-</v>
      </c>
      <c r="T188" s="17" t="str">
        <f t="shared" si="200"/>
        <v>-</v>
      </c>
      <c r="U188" s="20" t="str">
        <f t="shared" si="201"/>
        <v>-</v>
      </c>
      <c r="V188" s="3" t="str">
        <f t="shared" si="202"/>
        <v>-</v>
      </c>
      <c r="W188" s="3" t="str">
        <f t="shared" si="203"/>
        <v>-</v>
      </c>
      <c r="Y188" s="3" t="str">
        <f t="shared" si="204"/>
        <v>-</v>
      </c>
      <c r="Z188" s="17" t="str">
        <f t="shared" si="205"/>
        <v>-</v>
      </c>
      <c r="AA188" s="20" t="str">
        <f t="shared" si="206"/>
        <v>-</v>
      </c>
      <c r="AB188" s="3" t="str">
        <f t="shared" si="207"/>
        <v>-</v>
      </c>
    </row>
    <row r="189" spans="1:28" ht="12.75" x14ac:dyDescent="0.2">
      <c r="A189" s="36"/>
      <c r="B189" s="408" t="s">
        <v>339</v>
      </c>
      <c r="C189" s="409"/>
      <c r="D189" s="409"/>
      <c r="E189" s="409"/>
      <c r="F189" s="409"/>
      <c r="G189" s="409"/>
      <c r="H189" s="409"/>
      <c r="I189" s="409"/>
      <c r="J189" s="409"/>
      <c r="K189" s="409"/>
      <c r="L189" s="409"/>
      <c r="M189" s="409"/>
      <c r="N189" s="409"/>
      <c r="O189" s="409"/>
      <c r="P189" s="410"/>
      <c r="Q189" s="44"/>
      <c r="R189" s="249"/>
      <c r="S189" s="249"/>
      <c r="T189" s="250"/>
      <c r="U189" s="252"/>
      <c r="V189" s="249"/>
      <c r="W189" s="249"/>
      <c r="Y189" s="249"/>
      <c r="Z189" s="250"/>
      <c r="AA189" s="252"/>
      <c r="AB189" s="249"/>
    </row>
    <row r="190" spans="1:28" ht="12.75" x14ac:dyDescent="0.2">
      <c r="A190" s="36" t="s">
        <v>86</v>
      </c>
      <c r="B190" s="233" t="s">
        <v>150</v>
      </c>
      <c r="C190" s="229"/>
      <c r="D190" s="23"/>
      <c r="E190" s="229"/>
      <c r="F190" s="230"/>
      <c r="G190" s="231">
        <f t="shared" si="192"/>
        <v>0</v>
      </c>
      <c r="H190" s="231">
        <f t="shared" si="193"/>
        <v>0</v>
      </c>
      <c r="I190" s="97" t="str">
        <f t="shared" si="194"/>
        <v/>
      </c>
      <c r="J190" s="115"/>
      <c r="K190" s="115"/>
      <c r="L190" s="3" t="str">
        <f t="shared" ref="L190:L193" si="208">IF(J190=K190,"-", "Changement de répartition")</f>
        <v>-</v>
      </c>
      <c r="M190" s="97" t="str">
        <f t="shared" ref="M190:M193" si="209">IF(AND($C190="",$E190="",$F190=""),"",IF(AND(OR($C190&lt;&gt;"",$G190&lt;&gt;""),OR(N190="",O190="")),"Sélectionnez! -&gt;",""))</f>
        <v/>
      </c>
      <c r="N190" s="115" t="s">
        <v>112</v>
      </c>
      <c r="O190" s="115" t="s">
        <v>112</v>
      </c>
      <c r="P190" s="3" t="str">
        <f t="shared" ref="P190:P193" si="210">IF(N190=O190,"-","Changement d'origine")</f>
        <v>-</v>
      </c>
      <c r="Q190" s="44"/>
      <c r="R190" s="3" t="str">
        <f t="shared" si="198"/>
        <v>-</v>
      </c>
      <c r="S190" s="3" t="str">
        <f t="shared" si="199"/>
        <v>-</v>
      </c>
      <c r="T190" s="17" t="str">
        <f t="shared" si="200"/>
        <v>-</v>
      </c>
      <c r="U190" s="20" t="str">
        <f t="shared" si="201"/>
        <v>-</v>
      </c>
      <c r="V190" s="3" t="str">
        <f t="shared" si="202"/>
        <v>-</v>
      </c>
      <c r="W190" s="3" t="str">
        <f t="shared" si="203"/>
        <v>-</v>
      </c>
      <c r="Y190" s="3" t="str">
        <f t="shared" si="204"/>
        <v>-</v>
      </c>
      <c r="Z190" s="17" t="str">
        <f t="shared" si="205"/>
        <v>-</v>
      </c>
      <c r="AA190" s="20" t="str">
        <f t="shared" si="206"/>
        <v>-</v>
      </c>
      <c r="AB190" s="3" t="str">
        <f t="shared" si="207"/>
        <v>-</v>
      </c>
    </row>
    <row r="191" spans="1:28" ht="12.75" x14ac:dyDescent="0.2">
      <c r="A191" s="36" t="s">
        <v>25</v>
      </c>
      <c r="B191" s="46" t="s">
        <v>151</v>
      </c>
      <c r="C191" s="113"/>
      <c r="D191" s="23"/>
      <c r="E191" s="113"/>
      <c r="F191" s="116"/>
      <c r="G191" s="30">
        <f t="shared" si="192"/>
        <v>0</v>
      </c>
      <c r="H191" s="30">
        <f t="shared" si="193"/>
        <v>0</v>
      </c>
      <c r="I191" s="97" t="str">
        <f t="shared" si="194"/>
        <v/>
      </c>
      <c r="J191" s="115"/>
      <c r="K191" s="115"/>
      <c r="L191" s="3" t="str">
        <f t="shared" si="208"/>
        <v>-</v>
      </c>
      <c r="M191" s="97" t="str">
        <f t="shared" si="209"/>
        <v/>
      </c>
      <c r="N191" s="115" t="s">
        <v>112</v>
      </c>
      <c r="O191" s="115" t="s">
        <v>112</v>
      </c>
      <c r="P191" s="3" t="str">
        <f t="shared" si="210"/>
        <v>-</v>
      </c>
      <c r="Q191" s="44"/>
      <c r="R191" s="3" t="str">
        <f t="shared" si="198"/>
        <v>-</v>
      </c>
      <c r="S191" s="3" t="str">
        <f t="shared" si="199"/>
        <v>-</v>
      </c>
      <c r="T191" s="17" t="str">
        <f t="shared" si="200"/>
        <v>-</v>
      </c>
      <c r="U191" s="20" t="str">
        <f t="shared" si="201"/>
        <v>-</v>
      </c>
      <c r="V191" s="3" t="str">
        <f t="shared" si="202"/>
        <v>-</v>
      </c>
      <c r="W191" s="3" t="str">
        <f t="shared" si="203"/>
        <v>-</v>
      </c>
      <c r="Y191" s="3" t="str">
        <f t="shared" si="204"/>
        <v>-</v>
      </c>
      <c r="Z191" s="17" t="str">
        <f t="shared" si="205"/>
        <v>-</v>
      </c>
      <c r="AA191" s="20" t="str">
        <f t="shared" si="206"/>
        <v>-</v>
      </c>
      <c r="AB191" s="3" t="str">
        <f t="shared" si="207"/>
        <v>-</v>
      </c>
    </row>
    <row r="192" spans="1:28" ht="12.75" x14ac:dyDescent="0.2">
      <c r="A192" s="36" t="s">
        <v>26</v>
      </c>
      <c r="B192" s="46" t="s">
        <v>194</v>
      </c>
      <c r="C192" s="113"/>
      <c r="D192" s="23"/>
      <c r="E192" s="113"/>
      <c r="F192" s="116"/>
      <c r="G192" s="30">
        <f t="shared" si="192"/>
        <v>0</v>
      </c>
      <c r="H192" s="30">
        <f t="shared" si="193"/>
        <v>0</v>
      </c>
      <c r="I192" s="97" t="str">
        <f t="shared" si="194"/>
        <v/>
      </c>
      <c r="J192" s="115"/>
      <c r="K192" s="115"/>
      <c r="L192" s="3" t="str">
        <f t="shared" si="208"/>
        <v>-</v>
      </c>
      <c r="M192" s="97" t="str">
        <f t="shared" si="209"/>
        <v/>
      </c>
      <c r="N192" s="115" t="s">
        <v>112</v>
      </c>
      <c r="O192" s="115" t="s">
        <v>112</v>
      </c>
      <c r="P192" s="3" t="str">
        <f t="shared" si="210"/>
        <v>-</v>
      </c>
      <c r="Q192" s="44"/>
      <c r="R192" s="3" t="str">
        <f t="shared" si="198"/>
        <v>-</v>
      </c>
      <c r="S192" s="3" t="str">
        <f t="shared" si="199"/>
        <v>-</v>
      </c>
      <c r="T192" s="17" t="str">
        <f t="shared" si="200"/>
        <v>-</v>
      </c>
      <c r="U192" s="20" t="str">
        <f t="shared" si="201"/>
        <v>-</v>
      </c>
      <c r="V192" s="3" t="str">
        <f t="shared" si="202"/>
        <v>-</v>
      </c>
      <c r="W192" s="3" t="str">
        <f t="shared" si="203"/>
        <v>-</v>
      </c>
      <c r="Y192" s="3" t="str">
        <f t="shared" si="204"/>
        <v>-</v>
      </c>
      <c r="Z192" s="17" t="str">
        <f t="shared" si="205"/>
        <v>-</v>
      </c>
      <c r="AA192" s="20" t="str">
        <f t="shared" si="206"/>
        <v>-</v>
      </c>
      <c r="AB192" s="3" t="str">
        <f t="shared" si="207"/>
        <v>-</v>
      </c>
    </row>
    <row r="193" spans="1:28" ht="12.75" x14ac:dyDescent="0.2">
      <c r="A193" s="36"/>
      <c r="B193" s="46"/>
      <c r="C193" s="113"/>
      <c r="D193" s="23"/>
      <c r="E193" s="113"/>
      <c r="F193" s="116"/>
      <c r="G193" s="30">
        <f t="shared" si="192"/>
        <v>0</v>
      </c>
      <c r="H193" s="30">
        <f t="shared" si="193"/>
        <v>0</v>
      </c>
      <c r="I193" s="97" t="str">
        <f t="shared" si="194"/>
        <v/>
      </c>
      <c r="J193" s="115"/>
      <c r="K193" s="115"/>
      <c r="L193" s="3" t="str">
        <f t="shared" si="208"/>
        <v>-</v>
      </c>
      <c r="M193" s="97" t="str">
        <f t="shared" si="209"/>
        <v/>
      </c>
      <c r="N193" s="115" t="s">
        <v>112</v>
      </c>
      <c r="O193" s="115" t="s">
        <v>112</v>
      </c>
      <c r="P193" s="3" t="str">
        <f t="shared" si="210"/>
        <v>-</v>
      </c>
      <c r="Q193" s="44"/>
      <c r="R193" s="3" t="str">
        <f t="shared" si="198"/>
        <v>-</v>
      </c>
      <c r="S193" s="3" t="str">
        <f t="shared" si="199"/>
        <v>-</v>
      </c>
      <c r="T193" s="17" t="str">
        <f t="shared" si="200"/>
        <v>-</v>
      </c>
      <c r="U193" s="20" t="str">
        <f t="shared" si="201"/>
        <v>-</v>
      </c>
      <c r="V193" s="3" t="str">
        <f t="shared" si="202"/>
        <v>-</v>
      </c>
      <c r="W193" s="3" t="str">
        <f t="shared" si="203"/>
        <v>-</v>
      </c>
      <c r="Y193" s="3" t="str">
        <f t="shared" si="204"/>
        <v>-</v>
      </c>
      <c r="Z193" s="17" t="str">
        <f t="shared" si="205"/>
        <v>-</v>
      </c>
      <c r="AA193" s="20" t="str">
        <f t="shared" si="206"/>
        <v>-</v>
      </c>
      <c r="AB193" s="3" t="str">
        <f t="shared" si="207"/>
        <v>-</v>
      </c>
    </row>
    <row r="194" spans="1:28" s="22" customFormat="1" ht="12.75" x14ac:dyDescent="0.2">
      <c r="A194" s="26">
        <v>15</v>
      </c>
      <c r="B194" s="47" t="s">
        <v>148</v>
      </c>
      <c r="C194" s="32">
        <f>ROUND(SUM(C186:C193),0)</f>
        <v>0</v>
      </c>
      <c r="D194" s="45"/>
      <c r="E194" s="32">
        <f>ROUND(SUM(E186:E193),0)</f>
        <v>0</v>
      </c>
      <c r="F194" s="48">
        <f>ROUND(SUM(F186:F193),0)</f>
        <v>0</v>
      </c>
      <c r="G194" s="32">
        <f>ROUND(SUM(G186:G193),0)</f>
        <v>0</v>
      </c>
      <c r="H194" s="32">
        <f>SUM(H186:H193)</f>
        <v>0</v>
      </c>
      <c r="I194" s="97"/>
      <c r="J194" s="27"/>
      <c r="K194" s="27"/>
      <c r="L194" s="27"/>
      <c r="M194" s="97"/>
      <c r="N194" s="27"/>
      <c r="O194" s="27"/>
      <c r="P194" s="27"/>
      <c r="R194" s="4">
        <f t="shared" ref="R194:W194" si="211">ROUND(SUM(R186:R193),0)</f>
        <v>0</v>
      </c>
      <c r="S194" s="4">
        <f t="shared" si="211"/>
        <v>0</v>
      </c>
      <c r="T194" s="18">
        <f t="shared" si="211"/>
        <v>0</v>
      </c>
      <c r="U194" s="21">
        <f t="shared" si="211"/>
        <v>0</v>
      </c>
      <c r="V194" s="4">
        <f t="shared" si="211"/>
        <v>0</v>
      </c>
      <c r="W194" s="4">
        <f t="shared" si="211"/>
        <v>0</v>
      </c>
      <c r="Y194" s="4">
        <f>ROUND(SUM(Y186:Y193),0)</f>
        <v>0</v>
      </c>
      <c r="Z194" s="18">
        <f>ROUND(SUM(Z186:Z193),0)</f>
        <v>0</v>
      </c>
      <c r="AA194" s="21">
        <f>ROUND(SUM(AA186:AA193),0)</f>
        <v>0</v>
      </c>
      <c r="AB194" s="4">
        <f>ROUND(SUM(AB186:AB193),0)</f>
        <v>0</v>
      </c>
    </row>
    <row r="195" spans="1:28" ht="12.75" customHeight="1" thickBot="1" x14ac:dyDescent="0.25">
      <c r="B195" s="1"/>
      <c r="C195" s="23"/>
      <c r="D195" s="23"/>
      <c r="E195" s="23"/>
      <c r="F195" s="33"/>
      <c r="G195" s="24"/>
      <c r="H195" s="24"/>
      <c r="I195" s="97"/>
      <c r="J195" s="27"/>
      <c r="K195" s="27"/>
      <c r="L195" s="27"/>
      <c r="M195" s="97"/>
      <c r="N195" s="27"/>
      <c r="O195" s="27"/>
      <c r="P195" s="27"/>
    </row>
    <row r="196" spans="1:28" ht="14.25" customHeight="1" thickBot="1" x14ac:dyDescent="0.25">
      <c r="A196" s="417" t="s">
        <v>152</v>
      </c>
      <c r="B196" s="418"/>
      <c r="C196" s="418"/>
      <c r="D196" s="418"/>
      <c r="E196" s="418"/>
      <c r="F196" s="418"/>
      <c r="G196" s="418"/>
      <c r="H196" s="419"/>
      <c r="I196" s="97"/>
      <c r="J196" s="27"/>
      <c r="K196" s="27"/>
      <c r="L196" s="27"/>
      <c r="M196" s="97"/>
      <c r="N196" s="27"/>
      <c r="O196" s="27"/>
      <c r="P196" s="27"/>
    </row>
    <row r="197" spans="1:28" ht="12.75" customHeight="1" x14ac:dyDescent="0.2">
      <c r="B197" s="1"/>
      <c r="C197" s="23"/>
      <c r="D197" s="23"/>
      <c r="E197" s="23"/>
      <c r="F197" s="33"/>
      <c r="G197" s="24"/>
      <c r="H197" s="24"/>
      <c r="I197" s="97"/>
      <c r="J197" s="27"/>
      <c r="K197" s="27"/>
      <c r="L197" s="27"/>
      <c r="M197" s="97"/>
      <c r="N197" s="27"/>
      <c r="O197" s="27"/>
      <c r="P197" s="27"/>
      <c r="R197" s="2" t="s">
        <v>105</v>
      </c>
      <c r="S197" s="2" t="s">
        <v>106</v>
      </c>
      <c r="T197" s="16" t="s">
        <v>107</v>
      </c>
      <c r="U197" s="19" t="s">
        <v>105</v>
      </c>
      <c r="V197" s="2" t="s">
        <v>106</v>
      </c>
      <c r="W197" s="2" t="s">
        <v>107</v>
      </c>
      <c r="Y197" s="2" t="s">
        <v>112</v>
      </c>
      <c r="Z197" s="16" t="s">
        <v>113</v>
      </c>
      <c r="AA197" s="19" t="s">
        <v>112</v>
      </c>
      <c r="AB197" s="2" t="s">
        <v>113</v>
      </c>
    </row>
    <row r="198" spans="1:28" ht="12.75" customHeight="1" x14ac:dyDescent="0.2">
      <c r="A198" s="37" t="s">
        <v>0</v>
      </c>
      <c r="B198" s="47" t="s">
        <v>102</v>
      </c>
      <c r="C198" s="117"/>
      <c r="E198" s="117"/>
      <c r="F198" s="117"/>
      <c r="G198" s="38">
        <f>E198+F198</f>
        <v>0</v>
      </c>
      <c r="H198" s="38">
        <f>C198-G198</f>
        <v>0</v>
      </c>
      <c r="I198" s="97" t="str">
        <f>IF(AND($C198="",$E198="",$F198=""),"",IF(AND(OR($C198&lt;&gt;"",$G198&lt;&gt;""),OR(J198="",K198="")),"Sélectionnez! -&gt;",""))</f>
        <v/>
      </c>
      <c r="J198" s="115"/>
      <c r="K198" s="115"/>
      <c r="L198" s="3" t="str">
        <f>IF(J198=K198,"-", "Changement de répartition")</f>
        <v>-</v>
      </c>
      <c r="M198" s="97" t="str">
        <f>IF(AND($C198="",$E198="",$F198=""),"",IF(AND(OR($C198&lt;&gt;"",$G198&lt;&gt;""),OR(N198="",O198="")),"Sélectionnez! -&gt;",""))</f>
        <v/>
      </c>
      <c r="N198" s="115" t="s">
        <v>112</v>
      </c>
      <c r="O198" s="115" t="s">
        <v>112</v>
      </c>
      <c r="P198" s="3" t="str">
        <f>IF(N198=O198,"-","Changement d'origine")</f>
        <v>-</v>
      </c>
      <c r="Q198" s="44"/>
      <c r="R198" s="4" t="str">
        <f>IF(J198="Interne",C198,"0")</f>
        <v>0</v>
      </c>
      <c r="S198" s="4" t="str">
        <f>IF(J198="Apparenté",C198,"0")</f>
        <v>0</v>
      </c>
      <c r="T198" s="18" t="str">
        <f>IF(J198="Externe",C198,"0")</f>
        <v>0</v>
      </c>
      <c r="U198" s="21" t="str">
        <f>IF(K198="Interne",G198,"0")</f>
        <v>0</v>
      </c>
      <c r="V198" s="4" t="str">
        <f>IF(K198="Apparenté",G198,"0")</f>
        <v>0</v>
      </c>
      <c r="W198" s="4" t="str">
        <f>IF(K198="Externe",G198,"0")</f>
        <v>0</v>
      </c>
      <c r="Y198" s="4">
        <f>IF($N198="Canadien",$C198,"0")</f>
        <v>0</v>
      </c>
      <c r="Z198" s="18" t="str">
        <f>IF($N198="Non-Canadien",$C198,"0")</f>
        <v>0</v>
      </c>
      <c r="AA198" s="21">
        <f>IF($O198="Canadien",$G198,"0")</f>
        <v>0</v>
      </c>
      <c r="AB198" s="4" t="str">
        <f>IF($O198="Non-Canadien",$G198,"0")</f>
        <v>0</v>
      </c>
    </row>
    <row r="199" spans="1:28" ht="30.75" customHeight="1" x14ac:dyDescent="0.2">
      <c r="A199" s="37"/>
      <c r="B199" s="285" t="s">
        <v>375</v>
      </c>
      <c r="I199" s="97"/>
      <c r="J199" s="27"/>
      <c r="K199" s="27"/>
      <c r="L199" s="27"/>
      <c r="M199" s="97"/>
      <c r="N199" s="27"/>
      <c r="O199" s="27"/>
      <c r="P199" s="27"/>
      <c r="Q199" s="44"/>
      <c r="R199" s="369"/>
      <c r="S199" s="369"/>
      <c r="T199" s="370"/>
      <c r="U199" s="371"/>
      <c r="V199" s="369"/>
      <c r="W199" s="369"/>
      <c r="Y199" s="369"/>
      <c r="Z199" s="370"/>
      <c r="AA199" s="371"/>
      <c r="AB199" s="369"/>
    </row>
    <row r="200" spans="1:28" ht="12.75" x14ac:dyDescent="0.2">
      <c r="A200" s="37" t="s">
        <v>87</v>
      </c>
      <c r="B200" s="47" t="s">
        <v>103</v>
      </c>
      <c r="C200" s="117"/>
      <c r="E200" s="111"/>
      <c r="F200" s="111"/>
      <c r="G200" s="110">
        <f>E200+F200</f>
        <v>0</v>
      </c>
      <c r="H200" s="38">
        <f>C200-G200</f>
        <v>0</v>
      </c>
      <c r="I200" s="97" t="str">
        <f>IF(AND($C200="",$E200="",$F200=""),"",IF(AND(OR($C200&lt;&gt;"",$G200&lt;&gt;""),OR(J200="",K200="")),"Sélectionnez! -&gt;",""))</f>
        <v/>
      </c>
      <c r="J200" s="115"/>
      <c r="K200" s="115"/>
      <c r="L200" s="3" t="str">
        <f>IF(J200=K200,"-", "Changement de répartition")</f>
        <v>-</v>
      </c>
      <c r="M200" s="97" t="str">
        <f>IF(AND($C200="",$E200="",$F200=""),"",IF(AND(OR($C200&lt;&gt;"",$G200&lt;&gt;""),OR(N200="",O200="")),"Sélectionnez! -&gt;",""))</f>
        <v/>
      </c>
      <c r="N200" s="115" t="s">
        <v>112</v>
      </c>
      <c r="O200" s="115" t="s">
        <v>112</v>
      </c>
      <c r="P200" s="3" t="str">
        <f>IF(N200=O200,"-","Changement d'origine")</f>
        <v>-</v>
      </c>
      <c r="Q200" s="44"/>
      <c r="R200" s="4" t="str">
        <f>IF(J200="Interne",C200,"0")</f>
        <v>0</v>
      </c>
      <c r="S200" s="4" t="str">
        <f>IF(J200="Apparenté",C200,"0")</f>
        <v>0</v>
      </c>
      <c r="T200" s="18" t="str">
        <f>IF(J200="Externe",C200,"0")</f>
        <v>0</v>
      </c>
      <c r="U200" s="21" t="str">
        <f>IF(K200="Interne",G200,"0")</f>
        <v>0</v>
      </c>
      <c r="V200" s="4" t="str">
        <f>IF(K200="Apparenté",G200,"0")</f>
        <v>0</v>
      </c>
      <c r="W200" s="4" t="str">
        <f>IF(K200="Externe",G200,"0")</f>
        <v>0</v>
      </c>
      <c r="Y200" s="4">
        <f>IF($N200="Canadien",$C200,"0")</f>
        <v>0</v>
      </c>
      <c r="Z200" s="18" t="str">
        <f>IF($N200="Non-Canadien",$C200,"0")</f>
        <v>0</v>
      </c>
      <c r="AA200" s="21">
        <f>IF($O200="Canadien",$G200,"0")</f>
        <v>0</v>
      </c>
      <c r="AB200" s="4" t="str">
        <f>IF($O200="Non-Canadien",$G200,"0")</f>
        <v>0</v>
      </c>
    </row>
    <row r="201" spans="1:28" ht="67.5" customHeight="1" thickBot="1" x14ac:dyDescent="0.25">
      <c r="A201" s="39"/>
      <c r="B201" s="284" t="s">
        <v>333</v>
      </c>
      <c r="I201" s="97"/>
      <c r="J201" s="27"/>
      <c r="K201" s="27"/>
      <c r="L201" s="27"/>
      <c r="M201" s="97"/>
      <c r="N201" s="27"/>
      <c r="O201" s="27"/>
      <c r="P201" s="27"/>
    </row>
    <row r="202" spans="1:28" ht="12" customHeight="1" thickBot="1" x14ac:dyDescent="0.25">
      <c r="J202" s="27"/>
      <c r="K202" s="27"/>
      <c r="L202" s="27"/>
      <c r="M202" s="97"/>
      <c r="N202" s="27"/>
      <c r="O202" s="27"/>
      <c r="P202" s="27"/>
      <c r="R202" s="320" t="s">
        <v>105</v>
      </c>
      <c r="S202" s="321" t="s">
        <v>106</v>
      </c>
      <c r="T202" s="322" t="s">
        <v>107</v>
      </c>
      <c r="U202" s="320" t="s">
        <v>105</v>
      </c>
      <c r="V202" s="321" t="s">
        <v>106</v>
      </c>
      <c r="W202" s="322" t="s">
        <v>107</v>
      </c>
      <c r="X202" s="126"/>
      <c r="Y202" s="320" t="s">
        <v>112</v>
      </c>
      <c r="Z202" s="322" t="s">
        <v>113</v>
      </c>
      <c r="AA202" s="320" t="s">
        <v>112</v>
      </c>
      <c r="AB202" s="322" t="s">
        <v>113</v>
      </c>
    </row>
    <row r="203" spans="1:28" s="22" customFormat="1" ht="13.5" thickBot="1" x14ac:dyDescent="0.25">
      <c r="A203" s="112"/>
      <c r="B203" s="334" t="s">
        <v>357</v>
      </c>
      <c r="C203" s="109">
        <f>ROUND(C21+C31+C46+C59+C70+C82+C89+C95+C107+C122+C138+C158+C179+C194+C198+C200,0)</f>
        <v>0</v>
      </c>
      <c r="D203" s="101"/>
      <c r="E203" s="109">
        <f>ROUND(E21+E31+E46+E59+E70+E82+E89+E95+E107+E122+E138+E158+E179+E194+E198+E200,0)</f>
        <v>0</v>
      </c>
      <c r="F203" s="109">
        <f>ROUND(F21+F31+F46+F59+F70+F82+F89+F95+F107+F122+F138+F158+F179+F194+F198+F200,0)</f>
        <v>0</v>
      </c>
      <c r="G203" s="109">
        <f>ROUND(G21+G31+G46+G59+G70+G82+G89+G95+G107+G122+G138+G158+G179+G194+G198+G200,0)</f>
        <v>0</v>
      </c>
      <c r="H203" s="109">
        <f>H21+H31+H46+H59+H70+H82+H89+H95+H107+H122+H138+H158+H179+H194+H198+H200</f>
        <v>0</v>
      </c>
      <c r="J203" s="27"/>
      <c r="K203" s="27"/>
      <c r="L203" s="27"/>
      <c r="M203" s="97"/>
      <c r="N203" s="27"/>
      <c r="O203" s="27"/>
      <c r="P203" s="27"/>
      <c r="R203" s="335">
        <f t="shared" ref="R203:W203" si="212">ROUND(R200+R198+R194+R179+R158+R138+R122+R107+R95+R89+R82+R70+R59+R46+R31+R21,0)</f>
        <v>0</v>
      </c>
      <c r="S203" s="336">
        <f t="shared" si="212"/>
        <v>0</v>
      </c>
      <c r="T203" s="337">
        <f t="shared" si="212"/>
        <v>0</v>
      </c>
      <c r="U203" s="335">
        <f t="shared" si="212"/>
        <v>0</v>
      </c>
      <c r="V203" s="336">
        <f t="shared" si="212"/>
        <v>0</v>
      </c>
      <c r="W203" s="338">
        <f t="shared" si="212"/>
        <v>0</v>
      </c>
      <c r="X203" s="78"/>
      <c r="Y203" s="335">
        <f>ROUND(Y200+Y198+Y194+Y179+Y158+Y138+Y122+Y107+Y95+Y89+Y82+Y70+Y59+Y46+Y31+Y21,0)</f>
        <v>0</v>
      </c>
      <c r="Z203" s="338">
        <f>ROUND(Z200+Z198+Z194+Z179+Z158+Z138+Z122+Z107+Z95+Z89+Z82+Z70+Z59+Z46+Z31+Z21,0)</f>
        <v>0</v>
      </c>
      <c r="AA203" s="335">
        <f>ROUND(AA200+AA198+AA194+AA179+AA158+AA138+AA122+AA107+AA95+AA89+AA82+AA70+AA59+AA46+AA31+AA21,0)</f>
        <v>0</v>
      </c>
      <c r="AB203" s="338">
        <f>ROUND(AB200+AB198+AB194+AB179+AB158+AB138+AB122+AB107+AB95+AB89+AB82+AB70+AB59+AB46+AB31+AB21,0)</f>
        <v>0</v>
      </c>
    </row>
    <row r="204" spans="1:28" ht="12" customHeight="1" x14ac:dyDescent="0.2">
      <c r="J204" s="27"/>
      <c r="K204" s="27"/>
      <c r="L204" s="27"/>
      <c r="M204" s="97"/>
      <c r="N204" s="27"/>
      <c r="O204" s="27"/>
      <c r="P204" s="27"/>
    </row>
    <row r="205" spans="1:28" ht="11.25" customHeight="1" x14ac:dyDescent="0.2">
      <c r="A205" s="402" t="s">
        <v>300</v>
      </c>
      <c r="B205" s="403"/>
      <c r="C205" s="403"/>
      <c r="D205" s="403"/>
      <c r="E205" s="403"/>
      <c r="F205" s="403"/>
      <c r="G205" s="403"/>
      <c r="H205" s="403"/>
      <c r="I205" s="403"/>
      <c r="J205" s="403"/>
      <c r="K205" s="403"/>
      <c r="L205" s="403"/>
      <c r="M205" s="403"/>
      <c r="N205" s="403"/>
      <c r="O205" s="403"/>
      <c r="P205" s="404"/>
      <c r="Q205" s="44"/>
      <c r="R205" s="44"/>
      <c r="S205" s="44"/>
      <c r="T205" s="44"/>
      <c r="U205" s="44"/>
      <c r="V205" s="44"/>
      <c r="W205" s="44"/>
      <c r="Y205" s="44"/>
      <c r="Z205" s="44"/>
      <c r="AA205" s="44"/>
      <c r="AB205" s="44"/>
    </row>
    <row r="206" spans="1:28" ht="12" customHeight="1" thickBot="1" x14ac:dyDescent="0.25">
      <c r="B206" s="43"/>
      <c r="J206" s="27"/>
      <c r="K206" s="27"/>
      <c r="L206" s="27"/>
      <c r="M206" s="97"/>
      <c r="N206" s="27"/>
      <c r="O206" s="27"/>
      <c r="P206" s="27"/>
    </row>
    <row r="207" spans="1:28" ht="22.5" customHeight="1" thickBot="1" x14ac:dyDescent="0.25">
      <c r="B207" s="433" t="s">
        <v>363</v>
      </c>
      <c r="C207" s="434"/>
      <c r="D207" s="381"/>
      <c r="E207" s="381"/>
      <c r="F207" s="381"/>
      <c r="G207" s="381"/>
      <c r="H207" s="382"/>
      <c r="I207" s="12"/>
      <c r="J207" s="27"/>
      <c r="K207" s="27"/>
      <c r="L207" s="27"/>
      <c r="M207" s="97"/>
      <c r="N207" s="27"/>
      <c r="O207" s="27"/>
      <c r="P207" s="27"/>
      <c r="U207" s="12"/>
      <c r="V207" s="12"/>
      <c r="W207" s="12"/>
      <c r="X207" s="12"/>
      <c r="Y207" s="9"/>
      <c r="Z207" s="9"/>
      <c r="AA207" s="9"/>
      <c r="AB207" s="9"/>
    </row>
    <row r="208" spans="1:28" ht="43.5" customHeight="1" x14ac:dyDescent="0.2">
      <c r="B208" s="297" t="s">
        <v>344</v>
      </c>
      <c r="C208" s="355" t="s">
        <v>365</v>
      </c>
      <c r="D208" s="276"/>
      <c r="E208" s="307"/>
      <c r="F208" s="307"/>
      <c r="G208" s="362" t="s">
        <v>361</v>
      </c>
      <c r="H208" s="365" t="s">
        <v>362</v>
      </c>
      <c r="J208" s="27"/>
      <c r="K208" s="27"/>
      <c r="L208" s="27"/>
      <c r="M208" s="97"/>
      <c r="N208" s="27"/>
      <c r="O208" s="27"/>
      <c r="P208" s="27"/>
      <c r="V208" s="12"/>
      <c r="W208" s="12"/>
      <c r="X208" s="12"/>
      <c r="Z208" s="9"/>
      <c r="AA208" s="9"/>
      <c r="AB208" s="9"/>
    </row>
    <row r="209" spans="1:28" ht="12.75" customHeight="1" x14ac:dyDescent="0.2">
      <c r="B209" s="280" t="s">
        <v>345</v>
      </c>
      <c r="C209" s="281"/>
      <c r="D209" s="35"/>
      <c r="E209" s="35"/>
      <c r="F209" s="9"/>
      <c r="G209" s="344">
        <f>E209+F209</f>
        <v>0</v>
      </c>
      <c r="H209" s="342">
        <f>C209-G209</f>
        <v>0</v>
      </c>
      <c r="J209" s="27"/>
      <c r="K209" s="27"/>
      <c r="L209" s="27"/>
      <c r="M209" s="97"/>
      <c r="N209" s="27"/>
      <c r="O209" s="27"/>
      <c r="P209" s="27"/>
      <c r="V209" s="12"/>
      <c r="W209" s="12"/>
      <c r="X209" s="12"/>
      <c r="Z209" s="9"/>
      <c r="AA209" s="9"/>
      <c r="AB209" s="9"/>
    </row>
    <row r="210" spans="1:28" ht="12.75" customHeight="1" thickBot="1" x14ac:dyDescent="0.25">
      <c r="B210" s="282" t="s">
        <v>345</v>
      </c>
      <c r="C210" s="283"/>
      <c r="D210" s="35"/>
      <c r="E210" s="35"/>
      <c r="F210" s="9"/>
      <c r="G210" s="345">
        <f>E210+F210</f>
        <v>0</v>
      </c>
      <c r="H210" s="343">
        <f>C210-G210</f>
        <v>0</v>
      </c>
      <c r="J210" s="27"/>
      <c r="K210" s="27"/>
      <c r="L210" s="27"/>
      <c r="M210" s="97"/>
      <c r="N210" s="27"/>
      <c r="O210" s="27"/>
      <c r="P210" s="27"/>
      <c r="V210" s="12"/>
      <c r="W210" s="12"/>
      <c r="X210" s="12"/>
      <c r="Z210" s="9"/>
      <c r="AA210" s="9"/>
      <c r="AB210" s="9"/>
    </row>
    <row r="211" spans="1:28" ht="12.75" customHeight="1" thickBot="1" x14ac:dyDescent="0.25">
      <c r="A211" s="9"/>
      <c r="B211" s="299" t="s">
        <v>356</v>
      </c>
      <c r="C211" s="298">
        <f>C209+C210</f>
        <v>0</v>
      </c>
      <c r="D211" s="279"/>
      <c r="E211" s="279"/>
      <c r="F211" s="279"/>
      <c r="G211" s="324">
        <f>G209+G210</f>
        <v>0</v>
      </c>
      <c r="H211" s="341">
        <f>H209+H210</f>
        <v>0</v>
      </c>
      <c r="J211" s="27"/>
      <c r="K211" s="27"/>
      <c r="L211" s="27"/>
      <c r="M211" s="97"/>
      <c r="N211" s="27"/>
      <c r="O211" s="27"/>
      <c r="P211" s="27"/>
    </row>
    <row r="212" spans="1:28" ht="12" customHeight="1" x14ac:dyDescent="0.2">
      <c r="J212" s="27"/>
      <c r="K212" s="27"/>
      <c r="L212" s="27"/>
      <c r="M212" s="97"/>
      <c r="N212" s="27"/>
      <c r="O212" s="27"/>
      <c r="P212" s="27"/>
    </row>
    <row r="213" spans="1:28" ht="12" customHeight="1" x14ac:dyDescent="0.2">
      <c r="B213" s="351" t="s">
        <v>360</v>
      </c>
      <c r="C213" s="109">
        <f>C203+C211</f>
        <v>0</v>
      </c>
      <c r="D213" s="340"/>
      <c r="E213" s="279"/>
      <c r="F213" s="279"/>
      <c r="G213" s="109">
        <f>G203+G211</f>
        <v>0</v>
      </c>
      <c r="H213" s="109">
        <f>H203+H211</f>
        <v>0</v>
      </c>
      <c r="J213" s="27"/>
      <c r="K213" s="27"/>
      <c r="L213" s="27"/>
      <c r="M213" s="97"/>
      <c r="N213" s="27"/>
      <c r="O213" s="27"/>
      <c r="P213" s="27"/>
    </row>
    <row r="214" spans="1:28" ht="12" customHeight="1" x14ac:dyDescent="0.2">
      <c r="G214" s="346"/>
    </row>
    <row r="216" spans="1:28" ht="12" customHeight="1" x14ac:dyDescent="0.2">
      <c r="A216" s="378" t="s">
        <v>391</v>
      </c>
    </row>
    <row r="247" spans="10:15" ht="12" hidden="1" customHeight="1" x14ac:dyDescent="0.2">
      <c r="J247" s="13" t="s">
        <v>105</v>
      </c>
      <c r="K247" s="13" t="s">
        <v>105</v>
      </c>
      <c r="N247" s="13" t="s">
        <v>112</v>
      </c>
      <c r="O247" s="13" t="s">
        <v>112</v>
      </c>
    </row>
    <row r="248" spans="10:15" ht="12" hidden="1" customHeight="1" x14ac:dyDescent="0.2">
      <c r="J248" s="13" t="s">
        <v>106</v>
      </c>
      <c r="K248" s="13" t="s">
        <v>106</v>
      </c>
      <c r="N248" s="13" t="s">
        <v>113</v>
      </c>
      <c r="O248" s="13" t="s">
        <v>113</v>
      </c>
    </row>
    <row r="249" spans="10:15" ht="12" hidden="1" customHeight="1" x14ac:dyDescent="0.2">
      <c r="J249" s="13" t="s">
        <v>107</v>
      </c>
      <c r="K249" s="13" t="s">
        <v>107</v>
      </c>
      <c r="N249" s="13" t="s">
        <v>358</v>
      </c>
      <c r="O249" s="13" t="s">
        <v>359</v>
      </c>
    </row>
    <row r="250" spans="10:15" ht="12" hidden="1" customHeight="1" x14ac:dyDescent="0.2">
      <c r="J250" s="13" t="s">
        <v>358</v>
      </c>
      <c r="K250" s="13" t="s">
        <v>359</v>
      </c>
    </row>
  </sheetData>
  <mergeCells count="45">
    <mergeCell ref="A205:P205"/>
    <mergeCell ref="B207:H207"/>
    <mergeCell ref="A12:P12"/>
    <mergeCell ref="A19:P19"/>
    <mergeCell ref="A10:P10"/>
    <mergeCell ref="B17:H17"/>
    <mergeCell ref="A15:H15"/>
    <mergeCell ref="B111:H111"/>
    <mergeCell ref="A182:H182"/>
    <mergeCell ref="B184:H184"/>
    <mergeCell ref="A112:P112"/>
    <mergeCell ref="A147:P147"/>
    <mergeCell ref="A144:H144"/>
    <mergeCell ref="B124:H124"/>
    <mergeCell ref="A196:H196"/>
    <mergeCell ref="B146:H146"/>
    <mergeCell ref="Y15:AB15"/>
    <mergeCell ref="U16:W16"/>
    <mergeCell ref="R16:T16"/>
    <mergeCell ref="B61:H61"/>
    <mergeCell ref="B35:H35"/>
    <mergeCell ref="B48:H48"/>
    <mergeCell ref="Y16:Z16"/>
    <mergeCell ref="AA16:AB16"/>
    <mergeCell ref="B23:H23"/>
    <mergeCell ref="A33:H33"/>
    <mergeCell ref="A24:P24"/>
    <mergeCell ref="A34:P34"/>
    <mergeCell ref="B160:H160"/>
    <mergeCell ref="A161:P161"/>
    <mergeCell ref="R15:W15"/>
    <mergeCell ref="B189:P189"/>
    <mergeCell ref="B72:H72"/>
    <mergeCell ref="B91:H91"/>
    <mergeCell ref="B84:H84"/>
    <mergeCell ref="A185:P185"/>
    <mergeCell ref="B97:H97"/>
    <mergeCell ref="A109:H109"/>
    <mergeCell ref="A11:P11"/>
    <mergeCell ref="R10:W10"/>
    <mergeCell ref="Y10:AB10"/>
    <mergeCell ref="R12:T12"/>
    <mergeCell ref="U12:W12"/>
    <mergeCell ref="Y12:Z12"/>
    <mergeCell ref="AA12:AB12"/>
  </mergeCells>
  <phoneticPr fontId="0" type="noConversion"/>
  <dataValidations count="5">
    <dataValidation type="whole" allowBlank="1" showInputMessage="1" showErrorMessage="1" promptTitle="Imprévus" prompt="Voir la note dans la boîte bleue sous &quot;Imprévus&quot;." sqref="E200:G200" xr:uid="{00000000-0002-0000-0200-000002000000}">
      <formula1>0</formula1>
      <formula2>0</formula2>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au devis" sqref="J18 J20 J198 J190:J193 J186:J188 J62:J69 J148:J157 J125:J137 J113:J121 J98:J106 J92:J94 J85:J88 J73:J81 J200 J49:J58 J38:J45 J36 J25:J30 J162:J178" xr:uid="{00D3D8F5-C2D4-4811-8536-8E92A254C40E}">
      <formula1>$J$247:$J$250</formula1>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de coût" sqref="K18 K200 K198 K190:K193 K186:K188 K62:K69 K148:K157 K125:K137 K113:K121 K98:K106 K92:K94 K85:K88 K73:K81 K20 K49:K58 K38:K45 K36 K25:K30 K162:K178" xr:uid="{A8091149-13A5-4D21-ABB5-ED57D9B5F1FC}">
      <formula1>$K$247:$K$250</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au devis" sqref="N18 N200 N198 N190:N193 N186:N188 N162:N178 N148:N157 N125:N137 N113:N121 N98:N106 N92:N94 N85:N88 N73:N81 N20 N49:N58 N38:N45 N36 N25:N30 N62:N69" xr:uid="{70E86C52-C75C-47CC-8CD8-8B48EB00DF96}">
      <formula1>$N$247:$N$249</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de coût" sqref="O18 O200 O198 O190:O193 O186:O188 O162:O178 O148:O157 O125:O137 O113:O121 O98:O106 O92:O94 O85:O88 O73:O81 O20 O49:O58 O38:O45 O36 O25:O30 O62:O69" xr:uid="{E2E401A3-E1B4-449B-8140-9C1E8250945B}">
      <formula1>$O$247:$O$249</formula1>
    </dataValidation>
  </dataValidations>
  <pageMargins left="0.55118110236220474" right="0.55118110236220474" top="1.1811023622047245" bottom="0.98425196850393704" header="0.51181102362204722" footer="0.51181102362204722"/>
  <pageSetup scale="52" fitToHeight="8"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80"/>
  <sheetViews>
    <sheetView showGridLines="0" zoomScaleNormal="100" workbookViewId="0">
      <selection activeCell="A52" sqref="A52"/>
    </sheetView>
  </sheetViews>
  <sheetFormatPr baseColWidth="10" defaultColWidth="11.42578125" defaultRowHeight="12" x14ac:dyDescent="0.2"/>
  <cols>
    <col min="1" max="1" width="8.7109375" style="63" customWidth="1"/>
    <col min="2" max="2" width="45.42578125" style="63" customWidth="1"/>
    <col min="3" max="3" width="12.42578125" style="63" customWidth="1"/>
    <col min="4" max="4" width="32.7109375" style="63" customWidth="1"/>
    <col min="5" max="5" width="95.5703125" style="63" customWidth="1"/>
    <col min="6" max="6" width="11.85546875" style="63" customWidth="1"/>
    <col min="7" max="10" width="9.7109375" style="63" customWidth="1"/>
    <col min="11" max="11" width="10.140625" style="63" customWidth="1"/>
    <col min="12" max="16384" width="11.42578125" style="63"/>
  </cols>
  <sheetData>
    <row r="1" spans="1:5" x14ac:dyDescent="0.2">
      <c r="A1" s="208"/>
      <c r="B1" s="208"/>
      <c r="C1" s="208"/>
      <c r="D1" s="208"/>
      <c r="E1" s="208"/>
    </row>
    <row r="2" spans="1:5" ht="12.75" x14ac:dyDescent="0.2">
      <c r="E2" s="73" t="s">
        <v>378</v>
      </c>
    </row>
    <row r="3" spans="1:5" ht="12.75" x14ac:dyDescent="0.2">
      <c r="E3" s="73" t="s">
        <v>387</v>
      </c>
    </row>
    <row r="4" spans="1:5" ht="11.45" customHeight="1" x14ac:dyDescent="0.2">
      <c r="E4" s="204" t="s">
        <v>295</v>
      </c>
    </row>
    <row r="5" spans="1:5" ht="11.45" customHeight="1" x14ac:dyDescent="0.2"/>
    <row r="6" spans="1:5" ht="11.45" customHeight="1" x14ac:dyDescent="0.2"/>
    <row r="7" spans="1:5" ht="11.45" customHeight="1" x14ac:dyDescent="0.2"/>
    <row r="8" spans="1:5" s="9" customFormat="1" ht="15.75" customHeight="1" x14ac:dyDescent="0.2">
      <c r="B8" s="204" t="s">
        <v>354</v>
      </c>
      <c r="C8" s="124" t="str">
        <f>'Détail des coûts'!G4</f>
        <v>-</v>
      </c>
      <c r="D8" s="124"/>
      <c r="E8" s="89"/>
    </row>
    <row r="9" spans="1:5" s="9" customFormat="1" ht="15.75" customHeight="1" x14ac:dyDescent="0.2">
      <c r="B9" s="204" t="s">
        <v>243</v>
      </c>
      <c r="C9" s="124" t="str">
        <f>'Détail des coûts'!G5</f>
        <v>-</v>
      </c>
      <c r="D9" s="124"/>
      <c r="E9" s="89"/>
    </row>
    <row r="10" spans="1:5" s="9" customFormat="1" ht="15.75" customHeight="1" x14ac:dyDescent="0.2">
      <c r="B10" s="204" t="s">
        <v>244</v>
      </c>
      <c r="C10" s="124" t="str">
        <f>'Détail des coûts'!G6</f>
        <v>-</v>
      </c>
      <c r="D10" s="124"/>
      <c r="E10" s="89"/>
    </row>
    <row r="11" spans="1:5" s="9" customFormat="1" ht="15.75" customHeight="1" x14ac:dyDescent="0.2">
      <c r="B11" s="204" t="s">
        <v>88</v>
      </c>
      <c r="C11" s="124" t="str">
        <f>'Détail des coûts'!G7</f>
        <v>-</v>
      </c>
      <c r="D11" s="124"/>
      <c r="E11" s="89"/>
    </row>
    <row r="12" spans="1:5" s="1" customFormat="1" ht="15.75" customHeight="1" x14ac:dyDescent="0.2">
      <c r="A12" s="65"/>
      <c r="B12" s="51" t="s">
        <v>1</v>
      </c>
      <c r="C12" s="51"/>
      <c r="D12" s="66"/>
    </row>
    <row r="13" spans="1:5" s="9" customFormat="1" ht="12.75" x14ac:dyDescent="0.2">
      <c r="A13" s="22" t="s">
        <v>299</v>
      </c>
      <c r="C13" s="22"/>
      <c r="D13" s="72"/>
    </row>
    <row r="14" spans="1:5" s="1" customFormat="1" x14ac:dyDescent="0.2"/>
    <row r="15" spans="1:5" s="217" customFormat="1" ht="24" x14ac:dyDescent="0.2">
      <c r="A15" s="215" t="s">
        <v>89</v>
      </c>
      <c r="B15" s="215" t="s">
        <v>2</v>
      </c>
      <c r="C15" s="216" t="s">
        <v>153</v>
      </c>
      <c r="D15" s="216" t="s">
        <v>343</v>
      </c>
      <c r="E15" s="216" t="s">
        <v>154</v>
      </c>
    </row>
    <row r="16" spans="1:5" s="70" customFormat="1" ht="15" customHeight="1" x14ac:dyDescent="0.2">
      <c r="A16" s="67"/>
      <c r="B16" s="102"/>
      <c r="C16" s="68"/>
      <c r="D16" s="69"/>
      <c r="E16" s="102"/>
    </row>
    <row r="17" spans="1:5" s="70" customFormat="1" ht="15" customHeight="1" x14ac:dyDescent="0.2">
      <c r="A17" s="67"/>
      <c r="B17" s="102"/>
      <c r="C17" s="68"/>
      <c r="D17" s="69"/>
      <c r="E17" s="102"/>
    </row>
    <row r="18" spans="1:5" s="70" customFormat="1" ht="15" customHeight="1" x14ac:dyDescent="0.2">
      <c r="A18" s="67"/>
      <c r="B18" s="102"/>
      <c r="C18" s="68"/>
      <c r="D18" s="69"/>
      <c r="E18" s="102"/>
    </row>
    <row r="19" spans="1:5" s="70" customFormat="1" ht="15" customHeight="1" x14ac:dyDescent="0.2">
      <c r="A19" s="67"/>
      <c r="B19" s="102"/>
      <c r="C19" s="68"/>
      <c r="D19" s="69"/>
      <c r="E19" s="102"/>
    </row>
    <row r="20" spans="1:5" s="70" customFormat="1" ht="15" customHeight="1" x14ac:dyDescent="0.2">
      <c r="A20" s="67"/>
      <c r="B20" s="102"/>
      <c r="C20" s="68"/>
      <c r="D20" s="69"/>
      <c r="E20" s="102"/>
    </row>
    <row r="21" spans="1:5" s="70" customFormat="1" ht="15" customHeight="1" x14ac:dyDescent="0.2">
      <c r="A21" s="67"/>
      <c r="B21" s="102"/>
      <c r="C21" s="68"/>
      <c r="D21" s="69"/>
      <c r="E21" s="102"/>
    </row>
    <row r="22" spans="1:5" s="70" customFormat="1" ht="15" customHeight="1" x14ac:dyDescent="0.2">
      <c r="A22" s="67"/>
      <c r="B22" s="102"/>
      <c r="C22" s="68"/>
      <c r="D22" s="69"/>
      <c r="E22" s="102"/>
    </row>
    <row r="23" spans="1:5" s="70" customFormat="1" ht="15" customHeight="1" x14ac:dyDescent="0.2">
      <c r="A23" s="67"/>
      <c r="B23" s="102"/>
      <c r="C23" s="68"/>
      <c r="D23" s="69"/>
      <c r="E23" s="102"/>
    </row>
    <row r="24" spans="1:5" s="70" customFormat="1" ht="15" customHeight="1" x14ac:dyDescent="0.2">
      <c r="A24" s="67"/>
      <c r="B24" s="102"/>
      <c r="C24" s="68"/>
      <c r="D24" s="69"/>
      <c r="E24" s="102"/>
    </row>
    <row r="25" spans="1:5" s="70" customFormat="1" ht="15" customHeight="1" x14ac:dyDescent="0.2">
      <c r="A25" s="67"/>
      <c r="B25" s="102"/>
      <c r="C25" s="68"/>
      <c r="D25" s="69"/>
      <c r="E25" s="102"/>
    </row>
    <row r="26" spans="1:5" s="70" customFormat="1" ht="15" customHeight="1" x14ac:dyDescent="0.2">
      <c r="A26" s="67"/>
      <c r="B26" s="102"/>
      <c r="C26" s="68"/>
      <c r="D26" s="69"/>
      <c r="E26" s="102"/>
    </row>
    <row r="27" spans="1:5" s="70" customFormat="1" ht="15" customHeight="1" x14ac:dyDescent="0.2">
      <c r="A27" s="67"/>
      <c r="B27" s="102"/>
      <c r="C27" s="68"/>
      <c r="D27" s="69"/>
      <c r="E27" s="102"/>
    </row>
    <row r="28" spans="1:5" s="70" customFormat="1" ht="15" customHeight="1" x14ac:dyDescent="0.2">
      <c r="A28" s="67"/>
      <c r="B28" s="102"/>
      <c r="C28" s="68"/>
      <c r="D28" s="69"/>
      <c r="E28" s="102"/>
    </row>
    <row r="29" spans="1:5" s="70" customFormat="1" ht="15" customHeight="1" x14ac:dyDescent="0.2">
      <c r="A29" s="67"/>
      <c r="B29" s="102"/>
      <c r="C29" s="68"/>
      <c r="D29" s="69"/>
      <c r="E29" s="102"/>
    </row>
    <row r="30" spans="1:5" s="70" customFormat="1" ht="15" customHeight="1" x14ac:dyDescent="0.2">
      <c r="A30" s="67"/>
      <c r="B30" s="102"/>
      <c r="C30" s="68"/>
      <c r="D30" s="69"/>
      <c r="E30" s="102"/>
    </row>
    <row r="31" spans="1:5" s="70" customFormat="1" ht="15" customHeight="1" x14ac:dyDescent="0.2">
      <c r="A31" s="67"/>
      <c r="B31" s="102"/>
      <c r="C31" s="71"/>
      <c r="D31" s="69"/>
      <c r="E31" s="102"/>
    </row>
    <row r="32" spans="1:5" s="70" customFormat="1" ht="15" customHeight="1" x14ac:dyDescent="0.2">
      <c r="A32" s="67"/>
      <c r="B32" s="102"/>
      <c r="C32" s="71"/>
      <c r="D32" s="69"/>
      <c r="E32" s="102"/>
    </row>
    <row r="33" spans="1:5" s="70" customFormat="1" ht="15" customHeight="1" x14ac:dyDescent="0.2">
      <c r="A33" s="67"/>
      <c r="B33" s="102"/>
      <c r="C33" s="71"/>
      <c r="D33" s="69"/>
      <c r="E33" s="102"/>
    </row>
    <row r="34" spans="1:5" s="70" customFormat="1" ht="15" customHeight="1" x14ac:dyDescent="0.2">
      <c r="A34" s="67"/>
      <c r="B34" s="102"/>
      <c r="C34" s="71"/>
      <c r="D34" s="69"/>
      <c r="E34" s="102"/>
    </row>
    <row r="35" spans="1:5" s="70" customFormat="1" ht="15" customHeight="1" x14ac:dyDescent="0.2">
      <c r="A35" s="67"/>
      <c r="B35" s="102"/>
      <c r="C35" s="71"/>
      <c r="D35" s="69"/>
      <c r="E35" s="102"/>
    </row>
    <row r="36" spans="1:5" s="70" customFormat="1" ht="15" customHeight="1" x14ac:dyDescent="0.2">
      <c r="A36" s="67"/>
      <c r="B36" s="102"/>
      <c r="C36" s="71"/>
      <c r="D36" s="69"/>
      <c r="E36" s="102"/>
    </row>
    <row r="37" spans="1:5" s="70" customFormat="1" ht="15" customHeight="1" x14ac:dyDescent="0.2">
      <c r="A37" s="67"/>
      <c r="B37" s="102"/>
      <c r="C37" s="71"/>
      <c r="D37" s="69"/>
      <c r="E37" s="102"/>
    </row>
    <row r="38" spans="1:5" s="70" customFormat="1" ht="15" customHeight="1" x14ac:dyDescent="0.2">
      <c r="A38" s="67"/>
      <c r="B38" s="102"/>
      <c r="C38" s="71"/>
      <c r="D38" s="69"/>
      <c r="E38" s="102"/>
    </row>
    <row r="39" spans="1:5" s="70" customFormat="1" ht="15" customHeight="1" x14ac:dyDescent="0.2">
      <c r="A39" s="67"/>
      <c r="B39" s="102"/>
      <c r="C39" s="71"/>
      <c r="D39" s="69"/>
      <c r="E39" s="102"/>
    </row>
    <row r="40" spans="1:5" s="70" customFormat="1" ht="15" customHeight="1" x14ac:dyDescent="0.2">
      <c r="A40" s="67"/>
      <c r="B40" s="102"/>
      <c r="C40" s="71"/>
      <c r="D40" s="69"/>
      <c r="E40" s="102"/>
    </row>
    <row r="41" spans="1:5" s="70" customFormat="1" ht="15" customHeight="1" x14ac:dyDescent="0.2">
      <c r="A41" s="67"/>
      <c r="B41" s="102"/>
      <c r="C41" s="71"/>
      <c r="D41" s="69"/>
      <c r="E41" s="102"/>
    </row>
    <row r="42" spans="1:5" s="70" customFormat="1" ht="15" customHeight="1" x14ac:dyDescent="0.2">
      <c r="A42" s="67"/>
      <c r="B42" s="102"/>
      <c r="C42" s="71"/>
      <c r="D42" s="69"/>
      <c r="E42" s="102"/>
    </row>
    <row r="43" spans="1:5" s="70" customFormat="1" ht="15" customHeight="1" x14ac:dyDescent="0.2">
      <c r="A43" s="67"/>
      <c r="B43" s="102"/>
      <c r="C43" s="71"/>
      <c r="D43" s="69"/>
      <c r="E43" s="102"/>
    </row>
    <row r="44" spans="1:5" s="70" customFormat="1" ht="15" customHeight="1" x14ac:dyDescent="0.2">
      <c r="A44" s="67"/>
      <c r="B44" s="102"/>
      <c r="C44" s="71"/>
      <c r="D44" s="69"/>
      <c r="E44" s="102"/>
    </row>
    <row r="45" spans="1:5" s="70" customFormat="1" ht="15" customHeight="1" x14ac:dyDescent="0.2">
      <c r="A45" s="67"/>
      <c r="B45" s="102"/>
      <c r="C45" s="71"/>
      <c r="D45" s="69"/>
      <c r="E45" s="102"/>
    </row>
    <row r="46" spans="1:5" s="70" customFormat="1" ht="15" customHeight="1" x14ac:dyDescent="0.2">
      <c r="A46" s="67"/>
      <c r="B46" s="102"/>
      <c r="C46" s="71"/>
      <c r="D46" s="69"/>
      <c r="E46" s="102"/>
    </row>
    <row r="47" spans="1:5" s="70" customFormat="1" ht="15" customHeight="1" x14ac:dyDescent="0.2">
      <c r="A47" s="67"/>
      <c r="B47" s="102"/>
      <c r="C47" s="71"/>
      <c r="D47" s="69"/>
      <c r="E47" s="102"/>
    </row>
    <row r="48" spans="1:5" s="70" customFormat="1" ht="15" customHeight="1" x14ac:dyDescent="0.2">
      <c r="A48" s="67"/>
      <c r="B48" s="102"/>
      <c r="C48" s="71"/>
      <c r="D48" s="69"/>
      <c r="E48" s="102"/>
    </row>
    <row r="51" spans="1:1" x14ac:dyDescent="0.2">
      <c r="A51" s="376" t="s">
        <v>391</v>
      </c>
    </row>
    <row r="70" spans="4:5" hidden="1" x14ac:dyDescent="0.2">
      <c r="E70" s="64"/>
    </row>
    <row r="71" spans="4:5" hidden="1" x14ac:dyDescent="0.2">
      <c r="D71" s="64" t="s">
        <v>156</v>
      </c>
    </row>
    <row r="72" spans="4:5" hidden="1" x14ac:dyDescent="0.2">
      <c r="D72" s="64" t="s">
        <v>157</v>
      </c>
    </row>
    <row r="73" spans="4:5" hidden="1" x14ac:dyDescent="0.2">
      <c r="D73" s="64" t="s">
        <v>158</v>
      </c>
    </row>
    <row r="74" spans="4:5" hidden="1" x14ac:dyDescent="0.2">
      <c r="D74" s="64" t="s">
        <v>159</v>
      </c>
    </row>
    <row r="75" spans="4:5" hidden="1" x14ac:dyDescent="0.2">
      <c r="D75" s="64" t="s">
        <v>160</v>
      </c>
    </row>
    <row r="76" spans="4:5" hidden="1" x14ac:dyDescent="0.2">
      <c r="D76" s="64" t="s">
        <v>161</v>
      </c>
    </row>
    <row r="77" spans="4:5" hidden="1" x14ac:dyDescent="0.2">
      <c r="D77" s="64" t="s">
        <v>162</v>
      </c>
    </row>
    <row r="78" spans="4:5" hidden="1" x14ac:dyDescent="0.2">
      <c r="D78" s="64" t="s">
        <v>163</v>
      </c>
    </row>
    <row r="79" spans="4:5" x14ac:dyDescent="0.2">
      <c r="E79" s="64"/>
    </row>
    <row r="80" spans="4:5" x14ac:dyDescent="0.2">
      <c r="E80" s="64"/>
    </row>
  </sheetData>
  <sheetProtection selectLockedCells="1"/>
  <phoneticPr fontId="5" type="noConversion"/>
  <dataValidations count="2">
    <dataValidation type="list" allowBlank="1" showInputMessage="1" showErrorMessage="1" sqref="D17:D30" xr:uid="{00000000-0002-0000-0400-000000000000}">
      <formula1>$D$70:$D$70</formula1>
    </dataValidation>
    <dataValidation type="list" allowBlank="1" showInputMessage="1" showErrorMessage="1" sqref="D16" xr:uid="{00000000-0002-0000-0400-000001000000}">
      <formula1>$D$70:$D$636</formula1>
    </dataValidation>
  </dataValidations>
  <pageMargins left="0.55118110236220474" right="0.55118110236220474" top="1.1811023622047245" bottom="0.98425196850393704" header="0.51181102362204722" footer="0.51181102362204722"/>
  <pageSetup scale="62"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2EB6F-2C98-4A25-A9C1-D7829877B2A0}">
  <dimension ref="A1:J90"/>
  <sheetViews>
    <sheetView showGridLines="0" workbookViewId="0">
      <selection activeCell="A91" sqref="A91"/>
    </sheetView>
  </sheetViews>
  <sheetFormatPr baseColWidth="10" defaultColWidth="11.42578125" defaultRowHeight="15.95" customHeight="1" x14ac:dyDescent="0.2"/>
  <cols>
    <col min="1" max="5" width="22.7109375" style="126" customWidth="1"/>
    <col min="6" max="6" width="30.140625" style="126" customWidth="1"/>
    <col min="7" max="7" width="28" style="126" customWidth="1"/>
    <col min="8" max="8" width="29.140625" style="126" customWidth="1"/>
    <col min="9" max="9" width="30.42578125" style="126" customWidth="1"/>
    <col min="10" max="10" width="20.7109375" style="126" customWidth="1"/>
    <col min="11" max="16384" width="11.42578125" style="126"/>
  </cols>
  <sheetData>
    <row r="1" spans="1:10" ht="15.95" customHeight="1" x14ac:dyDescent="0.2">
      <c r="A1" s="448"/>
      <c r="B1" s="449"/>
      <c r="C1" s="449"/>
      <c r="D1" s="449"/>
      <c r="E1" s="449"/>
      <c r="F1" s="449"/>
      <c r="G1" s="449"/>
      <c r="H1" s="449"/>
    </row>
    <row r="2" spans="1:10" ht="15.95" customHeight="1" x14ac:dyDescent="0.2">
      <c r="A2" s="127"/>
      <c r="H2" s="73" t="s">
        <v>378</v>
      </c>
    </row>
    <row r="3" spans="1:10" ht="15.95" customHeight="1" x14ac:dyDescent="0.2">
      <c r="A3" s="127"/>
      <c r="C3" s="204" t="s">
        <v>354</v>
      </c>
      <c r="D3" s="195" t="str">
        <f>'Détail des coûts'!G4</f>
        <v>-</v>
      </c>
      <c r="E3" s="195"/>
      <c r="H3" s="73" t="s">
        <v>387</v>
      </c>
      <c r="I3" s="130"/>
    </row>
    <row r="4" spans="1:10" ht="15.95" customHeight="1" x14ac:dyDescent="0.2">
      <c r="A4" s="127"/>
      <c r="C4" s="204" t="s">
        <v>243</v>
      </c>
      <c r="D4" s="195" t="str">
        <f>'Détail des coûts'!G5</f>
        <v>-</v>
      </c>
      <c r="E4" s="235"/>
      <c r="H4" s="204" t="s">
        <v>292</v>
      </c>
      <c r="I4" s="130"/>
    </row>
    <row r="5" spans="1:10" ht="15.95" customHeight="1" x14ac:dyDescent="0.2">
      <c r="A5" s="127"/>
      <c r="C5" s="204" t="s">
        <v>244</v>
      </c>
      <c r="D5" s="195" t="str">
        <f>'Détail des coûts'!G6</f>
        <v>-</v>
      </c>
      <c r="E5" s="195"/>
      <c r="I5" s="130"/>
    </row>
    <row r="6" spans="1:10" ht="15.95" customHeight="1" x14ac:dyDescent="0.2">
      <c r="A6" s="127"/>
      <c r="C6" s="204" t="s">
        <v>88</v>
      </c>
      <c r="D6" s="195" t="str">
        <f>'Détail des coûts'!G7</f>
        <v>-</v>
      </c>
      <c r="E6" s="195"/>
      <c r="I6" s="130"/>
    </row>
    <row r="7" spans="1:10" ht="15.95" customHeight="1" x14ac:dyDescent="0.2">
      <c r="A7" s="127"/>
      <c r="C7" s="73"/>
      <c r="H7" s="73"/>
      <c r="I7" s="130"/>
    </row>
    <row r="8" spans="1:10" ht="15.95" customHeight="1" x14ac:dyDescent="0.2">
      <c r="A8" s="450" t="s">
        <v>293</v>
      </c>
      <c r="B8" s="451"/>
      <c r="C8" s="451"/>
      <c r="D8" s="451"/>
      <c r="E8" s="451"/>
      <c r="F8" s="451"/>
      <c r="G8" s="451"/>
      <c r="H8" s="452"/>
    </row>
    <row r="9" spans="1:10" ht="15.95" customHeight="1" x14ac:dyDescent="0.2">
      <c r="A9" s="453" t="s">
        <v>294</v>
      </c>
      <c r="B9" s="454"/>
      <c r="C9" s="454"/>
      <c r="D9" s="454"/>
      <c r="E9" s="454"/>
      <c r="F9" s="454"/>
      <c r="G9" s="454"/>
      <c r="H9" s="455"/>
    </row>
    <row r="10" spans="1:10" ht="6.95" customHeight="1" thickBot="1" x14ac:dyDescent="0.25">
      <c r="A10" s="456"/>
      <c r="B10" s="456"/>
      <c r="C10" s="456"/>
      <c r="D10" s="456"/>
      <c r="E10" s="456"/>
      <c r="H10" s="130"/>
      <c r="I10" s="130"/>
      <c r="J10" s="130"/>
    </row>
    <row r="11" spans="1:10" ht="15.95" customHeight="1" x14ac:dyDescent="0.2">
      <c r="A11" s="457" t="s">
        <v>245</v>
      </c>
      <c r="B11" s="458"/>
      <c r="C11" s="458"/>
      <c r="D11" s="458"/>
      <c r="E11" s="458"/>
      <c r="F11" s="459"/>
      <c r="G11" s="459"/>
      <c r="H11" s="460"/>
      <c r="I11" s="129"/>
      <c r="J11" s="129"/>
    </row>
    <row r="12" spans="1:10" ht="15.95" customHeight="1" x14ac:dyDescent="0.2">
      <c r="A12" s="461" t="s">
        <v>246</v>
      </c>
      <c r="B12" s="462"/>
      <c r="C12" s="465" t="s">
        <v>247</v>
      </c>
      <c r="D12" s="466"/>
      <c r="E12" s="465" t="s">
        <v>248</v>
      </c>
      <c r="F12" s="466"/>
      <c r="G12" s="471" t="s">
        <v>249</v>
      </c>
      <c r="H12" s="472"/>
      <c r="I12" s="129"/>
      <c r="J12" s="129"/>
    </row>
    <row r="13" spans="1:10" ht="15.95" customHeight="1" x14ac:dyDescent="0.2">
      <c r="A13" s="463"/>
      <c r="B13" s="464"/>
      <c r="C13" s="467"/>
      <c r="D13" s="468"/>
      <c r="E13" s="467"/>
      <c r="F13" s="468"/>
      <c r="G13" s="473"/>
      <c r="H13" s="474"/>
      <c r="I13" s="131"/>
      <c r="J13" s="132"/>
    </row>
    <row r="14" spans="1:10" ht="15.95" customHeight="1" x14ac:dyDescent="0.2">
      <c r="A14" s="463"/>
      <c r="B14" s="464"/>
      <c r="C14" s="467"/>
      <c r="D14" s="468"/>
      <c r="E14" s="469"/>
      <c r="F14" s="470"/>
      <c r="G14" s="473"/>
      <c r="H14" s="474"/>
      <c r="I14" s="131"/>
      <c r="J14" s="132"/>
    </row>
    <row r="15" spans="1:10" ht="22.5" customHeight="1" thickBot="1" x14ac:dyDescent="0.25">
      <c r="A15" s="475" t="s">
        <v>250</v>
      </c>
      <c r="B15" s="476"/>
      <c r="C15" s="477">
        <v>0</v>
      </c>
      <c r="D15" s="478"/>
      <c r="E15" s="477">
        <v>0</v>
      </c>
      <c r="F15" s="478"/>
      <c r="G15" s="477">
        <v>0</v>
      </c>
      <c r="H15" s="479"/>
      <c r="I15" s="131"/>
      <c r="J15" s="132"/>
    </row>
    <row r="16" spans="1:10" ht="6.95" customHeight="1" thickBot="1" x14ac:dyDescent="0.25">
      <c r="A16" s="131"/>
      <c r="B16" s="198"/>
      <c r="C16" s="133"/>
      <c r="D16" s="134"/>
      <c r="E16" s="133"/>
      <c r="F16" s="134"/>
      <c r="G16" s="133"/>
      <c r="H16" s="134"/>
      <c r="I16" s="131"/>
      <c r="J16" s="132"/>
    </row>
    <row r="17" spans="1:10" ht="15.95" customHeight="1" x14ac:dyDescent="0.2">
      <c r="A17" s="480" t="s">
        <v>251</v>
      </c>
      <c r="B17" s="481"/>
      <c r="C17" s="481"/>
      <c r="D17" s="481"/>
      <c r="E17" s="481"/>
      <c r="F17" s="482"/>
      <c r="G17" s="482"/>
      <c r="H17" s="483"/>
      <c r="I17" s="130"/>
      <c r="J17" s="130"/>
    </row>
    <row r="18" spans="1:10" ht="15.95" customHeight="1" x14ac:dyDescent="0.2">
      <c r="A18" s="445" t="s">
        <v>383</v>
      </c>
      <c r="B18" s="446"/>
      <c r="C18" s="446"/>
      <c r="D18" s="446"/>
      <c r="E18" s="446"/>
      <c r="F18" s="446"/>
      <c r="G18" s="446"/>
      <c r="H18" s="447"/>
      <c r="I18" s="130"/>
      <c r="J18" s="130"/>
    </row>
    <row r="19" spans="1:10" ht="15.95" customHeight="1" x14ac:dyDescent="0.2">
      <c r="A19" s="178"/>
      <c r="C19" s="484" t="s">
        <v>252</v>
      </c>
      <c r="D19" s="485"/>
      <c r="E19" s="486"/>
      <c r="F19" s="487" t="s">
        <v>253</v>
      </c>
      <c r="G19" s="488"/>
      <c r="H19" s="135" t="s">
        <v>254</v>
      </c>
      <c r="I19" s="130"/>
      <c r="J19" s="130"/>
    </row>
    <row r="20" spans="1:10" ht="15.95" customHeight="1" x14ac:dyDescent="0.2">
      <c r="A20" s="178"/>
      <c r="B20" s="136"/>
      <c r="C20" s="489"/>
      <c r="D20" s="451"/>
      <c r="E20" s="452"/>
      <c r="F20" s="489"/>
      <c r="G20" s="452"/>
      <c r="H20" s="137"/>
      <c r="I20" s="130"/>
      <c r="J20" s="130"/>
    </row>
    <row r="21" spans="1:10" ht="15.95" customHeight="1" x14ac:dyDescent="0.2">
      <c r="A21" s="138"/>
      <c r="B21" s="199"/>
      <c r="C21" s="490"/>
      <c r="D21" s="491"/>
      <c r="E21" s="492"/>
      <c r="F21" s="490"/>
      <c r="G21" s="492"/>
      <c r="H21" s="139"/>
    </row>
    <row r="22" spans="1:10" ht="15.95" customHeight="1" x14ac:dyDescent="0.2">
      <c r="A22" s="138"/>
      <c r="B22" s="199"/>
      <c r="C22" s="495"/>
      <c r="D22" s="496"/>
      <c r="E22" s="497"/>
      <c r="F22" s="495"/>
      <c r="G22" s="497"/>
      <c r="H22" s="140"/>
    </row>
    <row r="23" spans="1:10" ht="15.95" customHeight="1" thickBot="1" x14ac:dyDescent="0.25">
      <c r="A23" s="498"/>
      <c r="B23" s="499"/>
      <c r="C23" s="499"/>
      <c r="D23" s="499"/>
      <c r="E23" s="499"/>
      <c r="F23" s="141"/>
      <c r="G23" s="142" t="s">
        <v>255</v>
      </c>
      <c r="H23" s="143">
        <f>SUM(H20:H22)</f>
        <v>0</v>
      </c>
    </row>
    <row r="24" spans="1:10" ht="6.95" customHeight="1" thickBot="1" x14ac:dyDescent="0.25">
      <c r="B24" s="130"/>
      <c r="C24" s="130"/>
      <c r="D24" s="130"/>
      <c r="G24" s="73"/>
      <c r="H24" s="144"/>
    </row>
    <row r="25" spans="1:10" s="150" customFormat="1" ht="15.95" customHeight="1" x14ac:dyDescent="0.2">
      <c r="A25" s="480" t="s">
        <v>256</v>
      </c>
      <c r="B25" s="482"/>
      <c r="C25" s="482"/>
      <c r="D25" s="482"/>
      <c r="E25" s="482"/>
      <c r="F25" s="500"/>
      <c r="G25" s="500"/>
      <c r="H25" s="501"/>
    </row>
    <row r="26" spans="1:10" ht="15.95" customHeight="1" x14ac:dyDescent="0.2">
      <c r="A26" s="502"/>
      <c r="B26" s="503"/>
      <c r="C26" s="508" t="s">
        <v>257</v>
      </c>
      <c r="D26" s="509"/>
      <c r="E26" s="510"/>
      <c r="F26" s="510"/>
      <c r="G26" s="510"/>
      <c r="H26" s="145" t="s">
        <v>254</v>
      </c>
    </row>
    <row r="27" spans="1:10" ht="15.95" customHeight="1" x14ac:dyDescent="0.2">
      <c r="A27" s="504"/>
      <c r="B27" s="505"/>
      <c r="C27" s="511" t="s">
        <v>258</v>
      </c>
      <c r="D27" s="512"/>
      <c r="E27" s="512"/>
      <c r="F27" s="512"/>
      <c r="G27" s="513"/>
      <c r="H27" s="146"/>
    </row>
    <row r="28" spans="1:10" ht="15.95" customHeight="1" x14ac:dyDescent="0.2">
      <c r="A28" s="504"/>
      <c r="B28" s="505"/>
      <c r="C28" s="514" t="s">
        <v>258</v>
      </c>
      <c r="D28" s="515"/>
      <c r="E28" s="515"/>
      <c r="F28" s="515"/>
      <c r="G28" s="516"/>
      <c r="H28" s="139"/>
    </row>
    <row r="29" spans="1:10" ht="15.95" customHeight="1" x14ac:dyDescent="0.2">
      <c r="A29" s="504"/>
      <c r="B29" s="505"/>
      <c r="C29" s="517" t="s">
        <v>258</v>
      </c>
      <c r="D29" s="518"/>
      <c r="E29" s="519"/>
      <c r="F29" s="519"/>
      <c r="G29" s="520"/>
      <c r="H29" s="148"/>
    </row>
    <row r="30" spans="1:10" ht="15.95" customHeight="1" x14ac:dyDescent="0.2">
      <c r="A30" s="504"/>
      <c r="B30" s="505"/>
      <c r="C30" s="521" t="s">
        <v>259</v>
      </c>
      <c r="D30" s="522"/>
      <c r="E30" s="523"/>
      <c r="F30" s="523"/>
      <c r="G30" s="524"/>
      <c r="H30" s="149"/>
    </row>
    <row r="31" spans="1:10" ht="15.95" customHeight="1" x14ac:dyDescent="0.2">
      <c r="A31" s="504"/>
      <c r="B31" s="505"/>
      <c r="C31" s="525" t="s">
        <v>260</v>
      </c>
      <c r="D31" s="526"/>
      <c r="E31" s="526"/>
      <c r="F31" s="526"/>
      <c r="G31" s="527"/>
      <c r="H31" s="146"/>
    </row>
    <row r="32" spans="1:10" ht="15.95" customHeight="1" x14ac:dyDescent="0.2">
      <c r="A32" s="506"/>
      <c r="B32" s="507"/>
      <c r="C32" s="528" t="s">
        <v>260</v>
      </c>
      <c r="D32" s="529"/>
      <c r="E32" s="530"/>
      <c r="F32" s="530"/>
      <c r="G32" s="531"/>
      <c r="H32" s="139"/>
    </row>
    <row r="33" spans="1:8" ht="15.95" customHeight="1" x14ac:dyDescent="0.2">
      <c r="A33" s="506"/>
      <c r="B33" s="507"/>
      <c r="C33" s="532" t="s">
        <v>261</v>
      </c>
      <c r="D33" s="533"/>
      <c r="E33" s="534"/>
      <c r="F33" s="534"/>
      <c r="G33" s="535"/>
      <c r="H33" s="151"/>
    </row>
    <row r="34" spans="1:8" ht="15.95" customHeight="1" thickBot="1" x14ac:dyDescent="0.25">
      <c r="A34" s="498"/>
      <c r="B34" s="499"/>
      <c r="C34" s="499"/>
      <c r="D34" s="499"/>
      <c r="E34" s="499"/>
      <c r="F34" s="536" t="s">
        <v>262</v>
      </c>
      <c r="G34" s="536"/>
      <c r="H34" s="143">
        <f>SUM(H27:H33)</f>
        <v>0</v>
      </c>
    </row>
    <row r="35" spans="1:8" ht="6.95" customHeight="1" thickBot="1" x14ac:dyDescent="0.25">
      <c r="B35" s="130"/>
      <c r="C35" s="130"/>
      <c r="D35" s="130"/>
      <c r="G35" s="73"/>
      <c r="H35" s="144"/>
    </row>
    <row r="36" spans="1:8" ht="15.95" customHeight="1" x14ac:dyDescent="0.2">
      <c r="A36" s="457" t="s">
        <v>263</v>
      </c>
      <c r="B36" s="458"/>
      <c r="C36" s="481"/>
      <c r="D36" s="481"/>
      <c r="E36" s="481"/>
      <c r="F36" s="493"/>
      <c r="G36" s="493"/>
      <c r="H36" s="494"/>
    </row>
    <row r="37" spans="1:8" ht="15.95" customHeight="1" x14ac:dyDescent="0.2">
      <c r="A37" s="178"/>
      <c r="C37" s="540" t="s">
        <v>264</v>
      </c>
      <c r="D37" s="541"/>
      <c r="E37" s="152"/>
      <c r="F37" s="153" t="s">
        <v>257</v>
      </c>
      <c r="G37" s="177" t="s">
        <v>265</v>
      </c>
      <c r="H37" s="145" t="s">
        <v>254</v>
      </c>
    </row>
    <row r="38" spans="1:8" ht="15.95" customHeight="1" x14ac:dyDescent="0.2">
      <c r="A38" s="178"/>
      <c r="C38" s="542" t="s">
        <v>266</v>
      </c>
      <c r="D38" s="543"/>
      <c r="E38" s="527"/>
      <c r="F38" s="154"/>
      <c r="G38" s="155"/>
      <c r="H38" s="156"/>
    </row>
    <row r="39" spans="1:8" ht="15.95" customHeight="1" x14ac:dyDescent="0.2">
      <c r="A39" s="178"/>
      <c r="C39" s="544" t="s">
        <v>267</v>
      </c>
      <c r="D39" s="545"/>
      <c r="E39" s="516"/>
      <c r="F39" s="157"/>
      <c r="G39" s="158"/>
      <c r="H39" s="159"/>
    </row>
    <row r="40" spans="1:8" ht="15.95" customHeight="1" x14ac:dyDescent="0.2">
      <c r="A40" s="178"/>
      <c r="C40" s="544" t="s">
        <v>268</v>
      </c>
      <c r="D40" s="545"/>
      <c r="E40" s="516"/>
      <c r="F40" s="157"/>
      <c r="G40" s="158"/>
      <c r="H40" s="159"/>
    </row>
    <row r="41" spans="1:8" ht="15.95" customHeight="1" x14ac:dyDescent="0.2">
      <c r="A41" s="178"/>
      <c r="C41" s="544" t="s">
        <v>269</v>
      </c>
      <c r="D41" s="545"/>
      <c r="E41" s="516"/>
      <c r="F41" s="157"/>
      <c r="G41" s="158"/>
      <c r="H41" s="159"/>
    </row>
    <row r="42" spans="1:8" ht="15.95" customHeight="1" x14ac:dyDescent="0.2">
      <c r="A42" s="178"/>
      <c r="C42" s="544" t="s">
        <v>270</v>
      </c>
      <c r="D42" s="545"/>
      <c r="E42" s="516"/>
      <c r="F42" s="157"/>
      <c r="G42" s="158"/>
      <c r="H42" s="159"/>
    </row>
    <row r="43" spans="1:8" ht="15.95" customHeight="1" x14ac:dyDescent="0.2">
      <c r="A43" s="178"/>
      <c r="C43" s="544" t="s">
        <v>270</v>
      </c>
      <c r="D43" s="545"/>
      <c r="E43" s="516"/>
      <c r="F43" s="157"/>
      <c r="G43" s="158"/>
      <c r="H43" s="159"/>
    </row>
    <row r="44" spans="1:8" ht="15.95" customHeight="1" x14ac:dyDescent="0.2">
      <c r="A44" s="178"/>
      <c r="C44" s="546" t="s">
        <v>271</v>
      </c>
      <c r="D44" s="534"/>
      <c r="E44" s="535"/>
      <c r="F44" s="160"/>
      <c r="G44" s="161"/>
      <c r="H44" s="162"/>
    </row>
    <row r="45" spans="1:8" ht="15.95" customHeight="1" thickBot="1" x14ac:dyDescent="0.25">
      <c r="A45" s="163"/>
      <c r="B45" s="164"/>
      <c r="C45" s="165"/>
      <c r="D45" s="165"/>
      <c r="E45" s="166"/>
      <c r="F45" s="547" t="s">
        <v>272</v>
      </c>
      <c r="G45" s="548"/>
      <c r="H45" s="167">
        <f>SUM(H38:H44)</f>
        <v>0</v>
      </c>
    </row>
    <row r="46" spans="1:8" ht="6.95" customHeight="1" thickBot="1" x14ac:dyDescent="0.25">
      <c r="B46" s="130"/>
      <c r="C46" s="130"/>
      <c r="D46" s="130"/>
      <c r="G46" s="73"/>
      <c r="H46" s="144"/>
    </row>
    <row r="47" spans="1:8" s="150" customFormat="1" ht="15.95" customHeight="1" thickBot="1" x14ac:dyDescent="0.25">
      <c r="A47" s="537" t="s">
        <v>273</v>
      </c>
      <c r="B47" s="538"/>
      <c r="C47" s="538"/>
      <c r="D47" s="538"/>
      <c r="E47" s="538"/>
      <c r="F47" s="538"/>
      <c r="G47" s="539"/>
      <c r="H47" s="168">
        <f>H23+H34+H45</f>
        <v>0</v>
      </c>
    </row>
    <row r="48" spans="1:8" ht="6.95" customHeight="1" thickBot="1" x14ac:dyDescent="0.25">
      <c r="B48" s="130"/>
      <c r="C48" s="130"/>
      <c r="D48" s="130"/>
      <c r="G48" s="73"/>
      <c r="H48" s="144"/>
    </row>
    <row r="49" spans="1:8" s="150" customFormat="1" ht="15.95" customHeight="1" x14ac:dyDescent="0.2">
      <c r="A49" s="457" t="s">
        <v>274</v>
      </c>
      <c r="B49" s="458"/>
      <c r="C49" s="458"/>
      <c r="D49" s="458"/>
      <c r="E49" s="458"/>
      <c r="F49" s="549"/>
      <c r="G49" s="549"/>
      <c r="H49" s="550"/>
    </row>
    <row r="50" spans="1:8" ht="15.95" customHeight="1" x14ac:dyDescent="0.2">
      <c r="A50" s="551"/>
      <c r="B50" s="552"/>
      <c r="C50" s="169" t="s">
        <v>257</v>
      </c>
      <c r="D50" s="147"/>
      <c r="E50" s="147"/>
      <c r="F50" s="487" t="s">
        <v>265</v>
      </c>
      <c r="G50" s="555"/>
      <c r="H50" s="205" t="s">
        <v>254</v>
      </c>
    </row>
    <row r="51" spans="1:8" ht="15.95" customHeight="1" x14ac:dyDescent="0.2">
      <c r="A51" s="504"/>
      <c r="B51" s="553"/>
      <c r="C51" s="542"/>
      <c r="D51" s="556"/>
      <c r="E51" s="557"/>
      <c r="F51" s="558"/>
      <c r="G51" s="557"/>
      <c r="H51" s="170"/>
    </row>
    <row r="52" spans="1:8" ht="15.95" customHeight="1" x14ac:dyDescent="0.2">
      <c r="A52" s="504"/>
      <c r="B52" s="553"/>
      <c r="C52" s="544"/>
      <c r="D52" s="559"/>
      <c r="E52" s="560"/>
      <c r="F52" s="561"/>
      <c r="G52" s="560"/>
      <c r="H52" s="171"/>
    </row>
    <row r="53" spans="1:8" ht="15.95" customHeight="1" x14ac:dyDescent="0.2">
      <c r="A53" s="506"/>
      <c r="B53" s="554"/>
      <c r="C53" s="562"/>
      <c r="D53" s="563"/>
      <c r="E53" s="564"/>
      <c r="F53" s="565"/>
      <c r="G53" s="564"/>
      <c r="H53" s="172"/>
    </row>
    <row r="54" spans="1:8" s="150" customFormat="1" ht="15.95" customHeight="1" thickBot="1" x14ac:dyDescent="0.25">
      <c r="A54" s="173"/>
      <c r="B54" s="174"/>
      <c r="C54" s="166"/>
      <c r="D54" s="166"/>
      <c r="E54" s="166"/>
      <c r="F54" s="566" t="s">
        <v>275</v>
      </c>
      <c r="G54" s="548"/>
      <c r="H54" s="206">
        <f>SUM(H51:H53)</f>
        <v>0</v>
      </c>
    </row>
    <row r="55" spans="1:8" ht="6.95" customHeight="1" thickBot="1" x14ac:dyDescent="0.25">
      <c r="B55" s="130"/>
      <c r="C55" s="130"/>
      <c r="D55" s="130"/>
      <c r="G55" s="73"/>
      <c r="H55" s="144"/>
    </row>
    <row r="56" spans="1:8" s="150" customFormat="1" ht="15.95" customHeight="1" thickBot="1" x14ac:dyDescent="0.25">
      <c r="A56" s="567" t="s">
        <v>276</v>
      </c>
      <c r="B56" s="568"/>
      <c r="C56" s="568"/>
      <c r="D56" s="568"/>
      <c r="E56" s="569"/>
      <c r="F56" s="569"/>
      <c r="G56" s="570"/>
      <c r="H56" s="175">
        <f>H47+H54</f>
        <v>0</v>
      </c>
    </row>
    <row r="57" spans="1:8" ht="6.95" customHeight="1" x14ac:dyDescent="0.2">
      <c r="B57" s="130"/>
      <c r="C57" s="130"/>
      <c r="D57" s="130"/>
      <c r="G57" s="73"/>
      <c r="H57" s="144"/>
    </row>
    <row r="58" spans="1:8" ht="64.5" customHeight="1" x14ac:dyDescent="0.2">
      <c r="A58" s="571" t="s">
        <v>277</v>
      </c>
      <c r="B58" s="572"/>
      <c r="C58" s="572"/>
      <c r="D58" s="572"/>
      <c r="E58" s="572"/>
      <c r="F58" s="573"/>
      <c r="G58" s="573"/>
      <c r="H58" s="574"/>
    </row>
    <row r="59" spans="1:8" ht="6.95" customHeight="1" thickBot="1" x14ac:dyDescent="0.25">
      <c r="B59" s="130"/>
      <c r="C59" s="130"/>
      <c r="D59" s="130"/>
      <c r="G59" s="73"/>
      <c r="H59" s="144"/>
    </row>
    <row r="60" spans="1:8" s="176" customFormat="1" ht="15.95" customHeight="1" x14ac:dyDescent="0.2">
      <c r="A60" s="457" t="s">
        <v>278</v>
      </c>
      <c r="B60" s="458"/>
      <c r="C60" s="481"/>
      <c r="D60" s="481"/>
      <c r="E60" s="481"/>
      <c r="F60" s="575"/>
      <c r="G60" s="575"/>
      <c r="H60" s="576"/>
    </row>
    <row r="61" spans="1:8" ht="27" customHeight="1" x14ac:dyDescent="0.2">
      <c r="A61" s="577"/>
      <c r="B61" s="578"/>
      <c r="C61" s="579" t="s">
        <v>279</v>
      </c>
      <c r="D61" s="580"/>
      <c r="E61" s="579" t="s">
        <v>280</v>
      </c>
      <c r="F61" s="581"/>
      <c r="G61" s="177" t="s">
        <v>281</v>
      </c>
      <c r="H61" s="145" t="s">
        <v>282</v>
      </c>
    </row>
    <row r="62" spans="1:8" ht="15.95" customHeight="1" x14ac:dyDescent="0.2">
      <c r="A62" s="582"/>
      <c r="B62" s="583"/>
      <c r="C62" s="584" t="s">
        <v>384</v>
      </c>
      <c r="D62" s="585"/>
      <c r="E62" s="585"/>
      <c r="F62" s="585"/>
      <c r="G62" s="358"/>
      <c r="H62" s="359"/>
    </row>
    <row r="63" spans="1:8" ht="15.95" customHeight="1" x14ac:dyDescent="0.2">
      <c r="A63" s="178"/>
      <c r="B63"/>
      <c r="C63" s="331"/>
      <c r="D63" s="360"/>
      <c r="E63" s="361"/>
      <c r="F63" s="332"/>
      <c r="G63" s="179">
        <v>0</v>
      </c>
      <c r="H63" s="180" t="e">
        <f>G63/$C$15</f>
        <v>#DIV/0!</v>
      </c>
    </row>
    <row r="64" spans="1:8" ht="15.95" customHeight="1" x14ac:dyDescent="0.2">
      <c r="A64" s="178"/>
      <c r="B64"/>
      <c r="C64" s="331"/>
      <c r="D64" s="360"/>
      <c r="E64" s="361"/>
      <c r="F64" s="332"/>
      <c r="G64" s="179">
        <v>0</v>
      </c>
      <c r="H64" s="180" t="e">
        <f>G64/$C$15</f>
        <v>#DIV/0!</v>
      </c>
    </row>
    <row r="65" spans="1:8" ht="15.95" customHeight="1" x14ac:dyDescent="0.2">
      <c r="A65" s="178"/>
      <c r="B65"/>
      <c r="C65" s="185"/>
      <c r="D65" s="332"/>
      <c r="E65" s="361"/>
      <c r="F65" s="357"/>
      <c r="G65" s="179">
        <v>0</v>
      </c>
      <c r="H65" s="180" t="e">
        <f>G65/$C$15</f>
        <v>#DIV/0!</v>
      </c>
    </row>
    <row r="66" spans="1:8" ht="15.95" customHeight="1" x14ac:dyDescent="0.2">
      <c r="A66" s="582"/>
      <c r="B66" s="583"/>
      <c r="C66" s="586" t="s">
        <v>364</v>
      </c>
      <c r="D66" s="587"/>
      <c r="E66" s="588"/>
      <c r="F66" s="589"/>
      <c r="G66" s="181"/>
      <c r="H66" s="182"/>
    </row>
    <row r="67" spans="1:8" ht="15.95" customHeight="1" x14ac:dyDescent="0.2">
      <c r="A67" s="582"/>
      <c r="B67" s="583"/>
      <c r="C67" s="514" t="s">
        <v>368</v>
      </c>
      <c r="D67" s="591"/>
      <c r="E67" s="590"/>
      <c r="F67" s="591"/>
      <c r="G67" s="183">
        <v>0</v>
      </c>
      <c r="H67" s="180" t="e">
        <f t="shared" ref="H67:H72" si="0">G67/$C$15</f>
        <v>#DIV/0!</v>
      </c>
    </row>
    <row r="68" spans="1:8" ht="15.95" customHeight="1" x14ac:dyDescent="0.2">
      <c r="A68" s="582"/>
      <c r="B68" s="583"/>
      <c r="C68" s="514" t="s">
        <v>367</v>
      </c>
      <c r="D68" s="591"/>
      <c r="E68" s="590"/>
      <c r="F68" s="591"/>
      <c r="G68" s="183">
        <v>0</v>
      </c>
      <c r="H68" s="180" t="e">
        <f t="shared" si="0"/>
        <v>#DIV/0!</v>
      </c>
    </row>
    <row r="69" spans="1:8" ht="15.95" customHeight="1" x14ac:dyDescent="0.2">
      <c r="A69" s="582"/>
      <c r="B69" s="583"/>
      <c r="C69" s="528"/>
      <c r="D69" s="595"/>
      <c r="E69" s="596"/>
      <c r="F69" s="597"/>
      <c r="G69" s="184">
        <v>0</v>
      </c>
      <c r="H69" s="180" t="e">
        <f t="shared" si="0"/>
        <v>#DIV/0!</v>
      </c>
    </row>
    <row r="70" spans="1:8" ht="15.95" customHeight="1" x14ac:dyDescent="0.2">
      <c r="A70" s="582"/>
      <c r="B70" s="583"/>
      <c r="C70" s="598"/>
      <c r="D70" s="597"/>
      <c r="E70" s="590"/>
      <c r="F70" s="591"/>
      <c r="G70" s="184">
        <v>0</v>
      </c>
      <c r="H70" s="180" t="e">
        <f t="shared" si="0"/>
        <v>#DIV/0!</v>
      </c>
    </row>
    <row r="71" spans="1:8" ht="15.95" customHeight="1" x14ac:dyDescent="0.2">
      <c r="A71" s="178"/>
      <c r="B71"/>
      <c r="C71" s="185"/>
      <c r="D71" s="186"/>
      <c r="E71" s="590"/>
      <c r="F71" s="591"/>
      <c r="G71" s="184">
        <v>0</v>
      </c>
      <c r="H71" s="180" t="e">
        <f t="shared" si="0"/>
        <v>#DIV/0!</v>
      </c>
    </row>
    <row r="72" spans="1:8" ht="15.95" customHeight="1" x14ac:dyDescent="0.2">
      <c r="A72" s="582"/>
      <c r="B72" s="583"/>
      <c r="C72" s="185"/>
      <c r="D72" s="186"/>
      <c r="E72" s="176"/>
      <c r="F72" s="187"/>
      <c r="G72" s="184">
        <v>0</v>
      </c>
      <c r="H72" s="180" t="e">
        <f t="shared" si="0"/>
        <v>#DIV/0!</v>
      </c>
    </row>
    <row r="73" spans="1:8" ht="15.95" customHeight="1" x14ac:dyDescent="0.2">
      <c r="A73" s="592"/>
      <c r="B73" s="473"/>
      <c r="C73" s="532"/>
      <c r="D73" s="593"/>
      <c r="E73" s="594"/>
      <c r="F73" s="593"/>
      <c r="G73" s="188"/>
      <c r="H73" s="207" t="str">
        <f t="shared" ref="H73" si="1">IF(G73&gt;0,G73/G$74,"")</f>
        <v/>
      </c>
    </row>
    <row r="74" spans="1:8" s="150" customFormat="1" ht="15.95" customHeight="1" thickBot="1" x14ac:dyDescent="0.25">
      <c r="A74" s="173"/>
      <c r="B74" s="166"/>
      <c r="C74" s="166"/>
      <c r="D74" s="189"/>
      <c r="E74" s="190"/>
      <c r="F74" s="191" t="s">
        <v>283</v>
      </c>
      <c r="G74" s="192">
        <f>SUM(G64:G73)</f>
        <v>0</v>
      </c>
      <c r="H74" s="193" t="e">
        <f>SUM(H64:H73)</f>
        <v>#DIV/0!</v>
      </c>
    </row>
    <row r="75" spans="1:8" ht="15.75" customHeight="1" x14ac:dyDescent="0.2">
      <c r="B75" s="473"/>
      <c r="C75" s="473"/>
      <c r="D75" s="473"/>
      <c r="E75" s="473"/>
      <c r="F75" s="130"/>
      <c r="G75" s="130"/>
    </row>
    <row r="76" spans="1:8" ht="15.75" customHeight="1" x14ac:dyDescent="0.2">
      <c r="B76" s="130"/>
      <c r="C76" s="130"/>
      <c r="D76" s="130"/>
      <c r="E76" s="130"/>
      <c r="F76" s="130"/>
      <c r="G76" s="130"/>
    </row>
    <row r="77" spans="1:8" ht="15.95" customHeight="1" x14ac:dyDescent="0.2">
      <c r="B77" s="199" t="s">
        <v>284</v>
      </c>
      <c r="C77" s="194" t="s">
        <v>285</v>
      </c>
      <c r="D77" s="195"/>
      <c r="E77" s="199" t="s">
        <v>284</v>
      </c>
      <c r="F77" s="194" t="s">
        <v>285</v>
      </c>
      <c r="G77" s="195"/>
    </row>
    <row r="78" spans="1:8" ht="15.95" customHeight="1" x14ac:dyDescent="0.2">
      <c r="B78" s="601" t="s">
        <v>286</v>
      </c>
      <c r="C78" s="599" t="s">
        <v>287</v>
      </c>
      <c r="D78" s="600"/>
      <c r="E78" s="601" t="s">
        <v>286</v>
      </c>
      <c r="F78" s="599" t="s">
        <v>287</v>
      </c>
      <c r="G78" s="600"/>
    </row>
    <row r="79" spans="1:8" ht="15.95" customHeight="1" x14ac:dyDescent="0.2">
      <c r="B79" s="601"/>
      <c r="C79" s="196"/>
      <c r="D79" s="196"/>
      <c r="E79" s="601"/>
      <c r="F79" s="196"/>
      <c r="G79" s="196"/>
    </row>
    <row r="80" spans="1:8" ht="15.95" customHeight="1" x14ac:dyDescent="0.2">
      <c r="B80" s="601"/>
      <c r="C80" s="194" t="s">
        <v>285</v>
      </c>
      <c r="D80" s="195"/>
      <c r="E80" s="601"/>
      <c r="F80" s="194" t="s">
        <v>285</v>
      </c>
      <c r="G80" s="195"/>
    </row>
    <row r="81" spans="1:7" ht="15.95" customHeight="1" x14ac:dyDescent="0.2">
      <c r="B81" s="197"/>
      <c r="C81" s="599" t="s">
        <v>288</v>
      </c>
      <c r="D81" s="600"/>
      <c r="E81" s="197"/>
      <c r="F81" s="602" t="s">
        <v>288</v>
      </c>
      <c r="G81" s="603"/>
    </row>
    <row r="82" spans="1:7" ht="15.95" customHeight="1" x14ac:dyDescent="0.2">
      <c r="B82" s="601" t="s">
        <v>289</v>
      </c>
      <c r="C82" s="196"/>
      <c r="E82" s="601" t="s">
        <v>289</v>
      </c>
      <c r="F82" s="196"/>
    </row>
    <row r="83" spans="1:7" ht="15.95" customHeight="1" x14ac:dyDescent="0.2">
      <c r="B83" s="604"/>
      <c r="C83" s="194"/>
      <c r="D83" s="194"/>
      <c r="E83" s="604"/>
      <c r="F83" s="194"/>
      <c r="G83" s="194"/>
    </row>
    <row r="84" spans="1:7" ht="15.95" customHeight="1" x14ac:dyDescent="0.2">
      <c r="B84" s="199"/>
      <c r="C84" s="200"/>
      <c r="D84" s="200"/>
      <c r="E84" s="199"/>
      <c r="F84" s="200"/>
      <c r="G84" s="200"/>
    </row>
    <row r="85" spans="1:7" ht="15.95" customHeight="1" x14ac:dyDescent="0.2">
      <c r="B85" s="601" t="s">
        <v>290</v>
      </c>
      <c r="C85" s="201"/>
      <c r="E85" s="601" t="s">
        <v>290</v>
      </c>
      <c r="F85" s="201"/>
    </row>
    <row r="86" spans="1:7" ht="15.95" customHeight="1" x14ac:dyDescent="0.2">
      <c r="B86" s="604"/>
      <c r="C86" s="202" t="s">
        <v>291</v>
      </c>
      <c r="D86" s="128"/>
      <c r="E86" s="604"/>
      <c r="F86" s="202" t="s">
        <v>291</v>
      </c>
      <c r="G86" s="128"/>
    </row>
    <row r="87" spans="1:7" ht="15.95" customHeight="1" x14ac:dyDescent="0.2">
      <c r="C87" s="599" t="s">
        <v>250</v>
      </c>
      <c r="D87" s="600"/>
      <c r="F87" s="599" t="s">
        <v>250</v>
      </c>
      <c r="G87" s="600"/>
    </row>
    <row r="90" spans="1:7" ht="15.95" customHeight="1" x14ac:dyDescent="0.2">
      <c r="A90" s="12" t="s">
        <v>391</v>
      </c>
    </row>
  </sheetData>
  <mergeCells count="97">
    <mergeCell ref="F87:G87"/>
    <mergeCell ref="B75:E75"/>
    <mergeCell ref="B78:B80"/>
    <mergeCell ref="C78:D78"/>
    <mergeCell ref="E78:E80"/>
    <mergeCell ref="F78:G78"/>
    <mergeCell ref="C81:D81"/>
    <mergeCell ref="F81:G81"/>
    <mergeCell ref="B82:B83"/>
    <mergeCell ref="E82:E83"/>
    <mergeCell ref="B85:B86"/>
    <mergeCell ref="E85:E86"/>
    <mergeCell ref="C87:D87"/>
    <mergeCell ref="A73:B73"/>
    <mergeCell ref="C73:D73"/>
    <mergeCell ref="E73:F73"/>
    <mergeCell ref="A68:B68"/>
    <mergeCell ref="E68:F68"/>
    <mergeCell ref="A69:B69"/>
    <mergeCell ref="C69:D69"/>
    <mergeCell ref="E69:F69"/>
    <mergeCell ref="A70:B70"/>
    <mergeCell ref="C70:D70"/>
    <mergeCell ref="E70:F70"/>
    <mergeCell ref="E71:F71"/>
    <mergeCell ref="A72:B72"/>
    <mergeCell ref="C68:D68"/>
    <mergeCell ref="A62:B62"/>
    <mergeCell ref="C62:F62"/>
    <mergeCell ref="A66:B66"/>
    <mergeCell ref="C66:F66"/>
    <mergeCell ref="A67:B67"/>
    <mergeCell ref="E67:F67"/>
    <mergeCell ref="C67:D67"/>
    <mergeCell ref="F54:G54"/>
    <mergeCell ref="A56:G56"/>
    <mergeCell ref="A58:H58"/>
    <mergeCell ref="A60:H60"/>
    <mergeCell ref="A61:B61"/>
    <mergeCell ref="C61:D61"/>
    <mergeCell ref="E61:F61"/>
    <mergeCell ref="A49:H49"/>
    <mergeCell ref="A50:B53"/>
    <mergeCell ref="F50:G50"/>
    <mergeCell ref="C51:E51"/>
    <mergeCell ref="F51:G51"/>
    <mergeCell ref="C52:E52"/>
    <mergeCell ref="F52:G52"/>
    <mergeCell ref="C53:E53"/>
    <mergeCell ref="F53:G53"/>
    <mergeCell ref="A47:G47"/>
    <mergeCell ref="C37:D37"/>
    <mergeCell ref="C38:E38"/>
    <mergeCell ref="C39:E39"/>
    <mergeCell ref="C40:E40"/>
    <mergeCell ref="C41:E41"/>
    <mergeCell ref="C42:E42"/>
    <mergeCell ref="C43:E43"/>
    <mergeCell ref="C44:E44"/>
    <mergeCell ref="F45:G45"/>
    <mergeCell ref="A36:H36"/>
    <mergeCell ref="C22:E22"/>
    <mergeCell ref="F22:G22"/>
    <mergeCell ref="A23:E23"/>
    <mergeCell ref="A25:H25"/>
    <mergeCell ref="A26:B33"/>
    <mergeCell ref="C26:G26"/>
    <mergeCell ref="C27:G27"/>
    <mergeCell ref="C28:G28"/>
    <mergeCell ref="C29:G29"/>
    <mergeCell ref="C30:G30"/>
    <mergeCell ref="C31:G31"/>
    <mergeCell ref="C32:G32"/>
    <mergeCell ref="C33:G33"/>
    <mergeCell ref="A34:E34"/>
    <mergeCell ref="F34:G34"/>
    <mergeCell ref="C19:E19"/>
    <mergeCell ref="F19:G19"/>
    <mergeCell ref="C20:E20"/>
    <mergeCell ref="F20:G20"/>
    <mergeCell ref="C21:E21"/>
    <mergeCell ref="F21:G21"/>
    <mergeCell ref="A18:H18"/>
    <mergeCell ref="A1:H1"/>
    <mergeCell ref="A8:H8"/>
    <mergeCell ref="A9:H9"/>
    <mergeCell ref="A10:E10"/>
    <mergeCell ref="A11:H11"/>
    <mergeCell ref="A12:B14"/>
    <mergeCell ref="C12:D14"/>
    <mergeCell ref="E12:F14"/>
    <mergeCell ref="G12:H14"/>
    <mergeCell ref="A15:B15"/>
    <mergeCell ref="C15:D15"/>
    <mergeCell ref="E15:F15"/>
    <mergeCell ref="G15:H15"/>
    <mergeCell ref="A17:H17"/>
  </mergeCells>
  <pageMargins left="0.7" right="0.7" top="0.75" bottom="0.75" header="0.3" footer="0.3"/>
  <pageSetup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3726A-DD9C-4C1B-83B5-A74B36F89CCD}">
  <dimension ref="A1:J32"/>
  <sheetViews>
    <sheetView showGridLines="0" tabSelected="1" workbookViewId="0">
      <selection activeCell="O10" sqref="O10"/>
    </sheetView>
  </sheetViews>
  <sheetFormatPr baseColWidth="10" defaultRowHeight="12.75" x14ac:dyDescent="0.2"/>
  <cols>
    <col min="1" max="1" width="2.140625" customWidth="1"/>
    <col min="2" max="3" width="1.7109375" customWidth="1"/>
    <col min="10" max="10" width="99" customWidth="1"/>
  </cols>
  <sheetData>
    <row r="1" spans="1:10" x14ac:dyDescent="0.2">
      <c r="A1" s="296"/>
      <c r="B1" s="296"/>
      <c r="C1" s="296"/>
      <c r="D1" s="296"/>
      <c r="E1" s="296"/>
      <c r="F1" s="296"/>
      <c r="G1" s="296"/>
      <c r="H1" s="296"/>
      <c r="I1" s="296"/>
      <c r="J1" s="296"/>
    </row>
    <row r="2" spans="1:10" x14ac:dyDescent="0.2">
      <c r="B2" s="127"/>
      <c r="C2" s="127"/>
      <c r="D2" s="127"/>
      <c r="E2" s="127"/>
      <c r="F2" s="127"/>
      <c r="G2" s="127"/>
      <c r="H2" s="127"/>
      <c r="I2" s="127"/>
      <c r="J2" s="73" t="s">
        <v>378</v>
      </c>
    </row>
    <row r="3" spans="1:10" x14ac:dyDescent="0.2">
      <c r="B3" s="1"/>
      <c r="C3" s="1"/>
      <c r="D3" s="1"/>
      <c r="E3" s="1"/>
      <c r="F3" s="121"/>
      <c r="G3" s="121"/>
      <c r="H3" s="1"/>
      <c r="I3" s="1"/>
      <c r="J3" s="73" t="s">
        <v>387</v>
      </c>
    </row>
    <row r="4" spans="1:10" x14ac:dyDescent="0.2">
      <c r="B4" s="1"/>
      <c r="C4" s="1"/>
      <c r="D4" s="1"/>
      <c r="E4" s="323"/>
      <c r="F4" s="121"/>
      <c r="G4" s="73"/>
      <c r="H4" s="1"/>
      <c r="I4" s="1"/>
      <c r="J4" s="73" t="s">
        <v>346</v>
      </c>
    </row>
    <row r="5" spans="1:10" x14ac:dyDescent="0.2">
      <c r="B5" s="1"/>
      <c r="C5" s="1"/>
      <c r="D5" s="1"/>
      <c r="E5" s="1"/>
      <c r="F5" s="1"/>
      <c r="G5" s="73"/>
      <c r="H5" s="1"/>
      <c r="I5" s="1"/>
    </row>
    <row r="6" spans="1:10" x14ac:dyDescent="0.2">
      <c r="B6" s="1"/>
      <c r="C6" s="1"/>
      <c r="D6" s="1"/>
      <c r="E6" s="1"/>
      <c r="F6" s="1"/>
      <c r="G6" s="1"/>
      <c r="H6" s="1"/>
      <c r="I6" s="1"/>
      <c r="J6" s="121"/>
    </row>
    <row r="7" spans="1:10" ht="15.95" customHeight="1" x14ac:dyDescent="0.2">
      <c r="B7" s="1"/>
      <c r="C7" s="368" t="s">
        <v>370</v>
      </c>
      <c r="E7" s="1"/>
      <c r="F7" s="1"/>
      <c r="G7" s="1"/>
      <c r="H7" s="1"/>
      <c r="I7" s="1"/>
      <c r="J7" s="121"/>
    </row>
    <row r="8" spans="1:10" ht="15.95" customHeight="1" x14ac:dyDescent="0.2">
      <c r="B8" s="1"/>
      <c r="C8" s="368"/>
      <c r="E8" s="1"/>
      <c r="F8" s="1"/>
      <c r="G8" s="1"/>
      <c r="H8" s="1"/>
      <c r="I8" s="1"/>
      <c r="J8" s="121"/>
    </row>
    <row r="9" spans="1:10" ht="15.95" customHeight="1" x14ac:dyDescent="0.2">
      <c r="B9" s="1"/>
      <c r="C9" s="368"/>
      <c r="E9" s="1"/>
      <c r="F9" s="1"/>
      <c r="G9" s="1"/>
      <c r="H9" s="1"/>
      <c r="I9" s="1"/>
      <c r="J9" s="121"/>
    </row>
    <row r="10" spans="1:10" s="126" customFormat="1" ht="15.95" customHeight="1" x14ac:dyDescent="0.2">
      <c r="B10" s="367" t="s">
        <v>347</v>
      </c>
      <c r="C10" s="126" t="s">
        <v>388</v>
      </c>
    </row>
    <row r="11" spans="1:10" ht="15.95" customHeight="1" x14ac:dyDescent="0.2">
      <c r="B11" s="1"/>
      <c r="C11" s="1"/>
      <c r="D11" s="6"/>
      <c r="E11" s="6"/>
      <c r="F11" s="6"/>
      <c r="G11" s="6"/>
      <c r="H11" s="6"/>
      <c r="I11" s="6"/>
      <c r="J11" s="1"/>
    </row>
    <row r="12" spans="1:10" s="126" customFormat="1" ht="15.95" customHeight="1" x14ac:dyDescent="0.2">
      <c r="B12" s="367" t="s">
        <v>347</v>
      </c>
      <c r="C12" s="126" t="s">
        <v>348</v>
      </c>
    </row>
    <row r="13" spans="1:10" s="126" customFormat="1" ht="15.95" customHeight="1" x14ac:dyDescent="0.2">
      <c r="B13" s="366"/>
      <c r="C13" s="366"/>
    </row>
    <row r="14" spans="1:10" s="126" customFormat="1" ht="15.95" customHeight="1" x14ac:dyDescent="0.2">
      <c r="B14" s="367" t="s">
        <v>347</v>
      </c>
      <c r="C14" s="126" t="s">
        <v>390</v>
      </c>
    </row>
    <row r="15" spans="1:10" s="126" customFormat="1" ht="15.95" customHeight="1" x14ac:dyDescent="0.2">
      <c r="B15" s="367"/>
      <c r="C15" s="367" t="s">
        <v>345</v>
      </c>
      <c r="D15" s="126" t="s">
        <v>349</v>
      </c>
    </row>
    <row r="16" spans="1:10" s="126" customFormat="1" ht="15.95" customHeight="1" x14ac:dyDescent="0.2">
      <c r="B16" s="367"/>
      <c r="C16" s="367"/>
    </row>
    <row r="17" spans="1:4" s="126" customFormat="1" ht="15.95" customHeight="1" x14ac:dyDescent="0.2">
      <c r="B17" s="367" t="s">
        <v>347</v>
      </c>
      <c r="C17" s="126" t="s">
        <v>371</v>
      </c>
    </row>
    <row r="18" spans="1:4" s="126" customFormat="1" ht="15.95" customHeight="1" x14ac:dyDescent="0.2">
      <c r="B18" s="366"/>
      <c r="C18" s="366"/>
    </row>
    <row r="19" spans="1:4" s="126" customFormat="1" ht="15.95" customHeight="1" x14ac:dyDescent="0.2">
      <c r="B19" s="367" t="s">
        <v>347</v>
      </c>
      <c r="C19" s="126" t="s">
        <v>350</v>
      </c>
    </row>
    <row r="20" spans="1:4" s="126" customFormat="1" ht="15.95" customHeight="1" x14ac:dyDescent="0.2">
      <c r="B20" s="367"/>
      <c r="C20" s="367" t="s">
        <v>345</v>
      </c>
      <c r="D20" s="126" t="s">
        <v>351</v>
      </c>
    </row>
    <row r="21" spans="1:4" s="126" customFormat="1" ht="15.95" customHeight="1" x14ac:dyDescent="0.2">
      <c r="B21" s="367"/>
      <c r="C21" s="367"/>
    </row>
    <row r="22" spans="1:4" s="126" customFormat="1" ht="15.95" customHeight="1" x14ac:dyDescent="0.2">
      <c r="B22" s="367" t="s">
        <v>347</v>
      </c>
      <c r="C22" s="126" t="s">
        <v>376</v>
      </c>
    </row>
    <row r="23" spans="1:4" s="126" customFormat="1" ht="15.95" customHeight="1" x14ac:dyDescent="0.2">
      <c r="B23" s="367"/>
      <c r="C23" s="126" t="s">
        <v>345</v>
      </c>
      <c r="D23" s="126" t="s">
        <v>377</v>
      </c>
    </row>
    <row r="24" spans="1:4" s="126" customFormat="1" ht="15.95" customHeight="1" x14ac:dyDescent="0.2">
      <c r="B24" s="367"/>
      <c r="C24" s="367"/>
    </row>
    <row r="25" spans="1:4" s="126" customFormat="1" ht="15.95" customHeight="1" x14ac:dyDescent="0.2">
      <c r="B25" s="367" t="s">
        <v>347</v>
      </c>
      <c r="C25" s="126" t="s">
        <v>369</v>
      </c>
    </row>
    <row r="26" spans="1:4" s="126" customFormat="1" ht="15.95" customHeight="1" x14ac:dyDescent="0.2"/>
    <row r="27" spans="1:4" s="126" customFormat="1" ht="15.95" customHeight="1" x14ac:dyDescent="0.2">
      <c r="B27" s="367" t="s">
        <v>347</v>
      </c>
      <c r="C27" s="333" t="s">
        <v>352</v>
      </c>
    </row>
    <row r="28" spans="1:4" s="126" customFormat="1" ht="15.95" customHeight="1" x14ac:dyDescent="0.2">
      <c r="C28" s="126" t="s">
        <v>345</v>
      </c>
      <c r="D28" s="126" t="s">
        <v>353</v>
      </c>
    </row>
    <row r="29" spans="1:4" s="126" customFormat="1" ht="15.95" customHeight="1" x14ac:dyDescent="0.2">
      <c r="C29" s="126" t="s">
        <v>345</v>
      </c>
      <c r="D29" s="126" t="s">
        <v>372</v>
      </c>
    </row>
    <row r="32" spans="1:4" x14ac:dyDescent="0.2">
      <c r="A32" s="12" t="s">
        <v>391</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CMFREL-1750552771-5306</_dlc_DocId>
    <_dlc_DocIdUrl xmlns="dc2e72fa-f2bf-4b7e-897e-98e66666beee">
      <Url>https://telefilm.sharepoint.com/sites/TheRebrandGroup/_layouts/15/DocIdRedir.aspx?ID=CMFREL-1750552771-5306</Url>
      <Description>CMFREL-1750552771-5306</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2.xml>��< ? x m l   v e r s i o n = " 1 . 0 "   e n c o d i n g = " u t f - 1 6 " ? > < D a t a M a s h u p   x m l n s = " h t t p : / / s c h e m a s . m i c r o s o f t . c o m / D a t a M a s h u p " > A A A A A B M D A A B Q S w M E F A A C A A g A K q I i V Q c 2 I l a j A A A A 9 g A A A B I A H A B D b 2 5 m a W c v U G F j a 2 F n Z S 5 4 b W w g o h g A K K A U A A A A A A A A A A A A A A A A A A A A A A A A A A A A h Y 8 x D o I w G I W v Q r r T l r o Y 8 l N i W C U x M T G u T S n Q C M W 0 x X I 3 B 4 / k F c Q o 6 u b 4 v v c N 7 9 2 v N 8 i n v o s u y j o 9 m A w l m K J I G T l U 2 j Q Z G n 0 d r 1 H O Y S f k S T Q q m m X j 0 s l V G W q 9 P 6 e E h B B w W O H B N o R R m p B j u d 3 L V v U C f W T 9 X 4 6 1 c V 4 Y q R C H w 2 s M Z z i h D D M 6 b w K y Q C i 1 + Q p s 7 p 7 t D 4 R i 7 P x o F a 9 t X G y A L B H I + w N / A F B L A w Q U A A I A C A A q o i J 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K q I i V S i K R 7 g O A A A A E Q A A A B M A H A B G b 3 J t d W x h c y 9 T Z W N 0 a W 9 u M S 5 t I K I Y A C i g F A A A A A A A A A A A A A A A A A A A A A A A A A A A A C t O T S 7 J z M 9 T C I b Q h t Y A U E s B A i 0 A F A A C A A g A K q I i V Q c 2 I l a j A A A A 9 g A A A B I A A A A A A A A A A A A A A A A A A A A A A E N v b m Z p Z y 9 Q Y W N r Y W d l L n h t b F B L A Q I t A B Q A A g A I A C q i I l U P y u m r p A A A A O k A A A A T A A A A A A A A A A A A A A A A A O 8 A A A B b Q 2 9 u d G V u d F 9 U e X B l c 1 0 u e G 1 s U E s B A i 0 A F A A C A A g A K q I i V S 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E z 1 D O 6 2 F O 9 O j n 0 1 o E 3 o B I U A A A A A A g A A A A A A A 2 Y A A M A A A A A Q A A A A H 8 K j z L U w T / p A y V V a b I s b b g A A A A A E g A A A o A A A A B A A A A A w U b y r 4 o 8 V 4 / 5 c Z i X V c 4 1 H U A A A A H h 7 p 8 A k g g Y K 4 m I r / s k k 5 O u u T U F R A K / j g 9 G z J p W o T 6 R O d h D g x C U X L E g y 7 s 1 7 G / 7 z S C M g g p X W Z p K t 0 3 J M U e J 3 B g s w X 6 v w Q w + h p D t V x S S l 8 9 g E F A A A A C I r 9 U p z J 7 N o J e x h U I X 7 S h x J M H a E < / D a t a M a s h u p > 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848FFE-07EA-4326-8B7A-4B26A0B75589}">
  <ds:schemaRefs>
    <ds:schemaRef ds:uri="http://purl.org/dc/terms/"/>
    <ds:schemaRef ds:uri="http://schemas.microsoft.com/office/2006/metadata/properties"/>
    <ds:schemaRef ds:uri="http://schemas.microsoft.com/office/2006/documentManagement/types"/>
    <ds:schemaRef ds:uri="http://purl.org/dc/elements/1.1/"/>
    <ds:schemaRef ds:uri="http://purl.org/dc/dcmitype/"/>
    <ds:schemaRef ds:uri="http://schemas.openxmlformats.org/package/2006/metadata/core-properties"/>
    <ds:schemaRef ds:uri="995c7fa0-c7ce-4135-b1bb-e7af7b680b45"/>
    <ds:schemaRef ds:uri="http://schemas.microsoft.com/office/infopath/2007/PartnerControls"/>
    <ds:schemaRef ds:uri="dc2e72fa-f2bf-4b7e-897e-98e66666beee"/>
    <ds:schemaRef ds:uri="http://www.w3.org/XML/1998/namespace"/>
  </ds:schemaRefs>
</ds:datastoreItem>
</file>

<file path=customXml/itemProps2.xml><?xml version="1.0" encoding="utf-8"?>
<ds:datastoreItem xmlns:ds="http://schemas.openxmlformats.org/officeDocument/2006/customXml" ds:itemID="{A1B28148-C63D-45BB-899D-761DB747B327}">
  <ds:schemaRefs>
    <ds:schemaRef ds:uri="http://schemas.microsoft.com/DataMashup"/>
  </ds:schemaRefs>
</ds:datastoreItem>
</file>

<file path=customXml/itemProps3.xml><?xml version="1.0" encoding="utf-8"?>
<ds:datastoreItem xmlns:ds="http://schemas.openxmlformats.org/officeDocument/2006/customXml" ds:itemID="{0272C57B-A888-4AFC-BB5E-4A1C21306B87}"/>
</file>

<file path=customXml/itemProps4.xml><?xml version="1.0" encoding="utf-8"?>
<ds:datastoreItem xmlns:ds="http://schemas.openxmlformats.org/officeDocument/2006/customXml" ds:itemID="{87439358-2A6B-4FEB-94A3-24150B5F004F}">
  <ds:schemaRefs>
    <ds:schemaRef ds:uri="http://schemas.microsoft.com/sharepoint/events"/>
  </ds:schemaRefs>
</ds:datastoreItem>
</file>

<file path=customXml/itemProps5.xml><?xml version="1.0" encoding="utf-8"?>
<ds:datastoreItem xmlns:ds="http://schemas.openxmlformats.org/officeDocument/2006/customXml" ds:itemID="{26325C26-691D-4F4A-A1E4-253B14011BE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Page sommaire (protégé)</vt:lpstr>
      <vt:lpstr>Allocation &amp; Origine (protégé)</vt:lpstr>
      <vt:lpstr>Détail des coûts</vt:lpstr>
      <vt:lpstr>Explication des écarts</vt:lpstr>
      <vt:lpstr>Part. finan. &amp; Aide totale</vt:lpstr>
      <vt:lpstr>Instructions</vt:lpstr>
      <vt:lpstr>'Détail des coûts'!Impression_des_titres</vt:lpstr>
      <vt:lpstr>'Page sommaire (protégé)'!Impression_des_titres</vt:lpstr>
      <vt:lpstr>'Allocation &amp; Origine (protégé)'!Zone_d_impression</vt:lpstr>
      <vt:lpstr>'Détail des coûts'!Zone_d_impression</vt:lpstr>
      <vt:lpstr>'Explication des écarts'!Zone_d_impression</vt:lpstr>
      <vt:lpstr>'Page sommaire (protégé)'!Zone_d_impression</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Beliveau, Elaine (MTL)</cp:lastModifiedBy>
  <cp:lastPrinted>2023-04-06T20:47:49Z</cp:lastPrinted>
  <dcterms:created xsi:type="dcterms:W3CDTF">2002-10-04T15:00:59Z</dcterms:created>
  <dcterms:modified xsi:type="dcterms:W3CDTF">2025-04-22T15:58:26Z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287112d8-2957-4895-abb2-4de709caf8a4</vt:lpwstr>
  </property>
</Properties>
</file>